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Q38" i="1"/>
  <c r="Q49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5"/>
  <c r="Q57"/>
  <c r="Q58"/>
  <c r="Q51"/>
  <c r="L44"/>
  <c r="L45"/>
  <c r="L46"/>
  <c r="L47"/>
  <c r="L48"/>
  <c r="L49"/>
  <c r="L50"/>
  <c r="L51"/>
  <c r="L52"/>
  <c r="Q50"/>
  <c r="Q52"/>
  <c r="Q53"/>
  <c r="L42"/>
  <c r="L38"/>
  <c r="L35"/>
  <c r="Q40"/>
  <c r="Q41"/>
  <c r="Q42"/>
  <c r="Q43"/>
  <c r="Q44"/>
  <c r="Q45"/>
  <c r="Q46"/>
  <c r="Q47"/>
  <c r="Q48"/>
  <c r="Q54" l="1"/>
  <c r="B111" l="1"/>
  <c r="L39"/>
  <c r="L40"/>
  <c r="L41"/>
  <c r="L43"/>
  <c r="L25"/>
  <c r="L26"/>
  <c r="L27"/>
  <c r="L28"/>
  <c r="L29"/>
  <c r="L30"/>
  <c r="L31"/>
  <c r="L32"/>
  <c r="L33"/>
  <c r="L34"/>
  <c r="L36"/>
  <c r="L24"/>
  <c r="L6"/>
  <c r="L7"/>
  <c r="L8"/>
  <c r="L9"/>
  <c r="L10"/>
  <c r="L11"/>
  <c r="L12"/>
  <c r="L13"/>
  <c r="L14"/>
  <c r="L15"/>
  <c r="L16"/>
  <c r="L17"/>
  <c r="L18"/>
  <c r="L19"/>
  <c r="L20"/>
  <c r="L21"/>
  <c r="L22"/>
  <c r="L5"/>
  <c r="L53" l="1"/>
  <c r="Q55" s="1"/>
  <c r="C111"/>
  <c r="Q56" l="1"/>
  <c r="B74"/>
  <c r="F2" l="1"/>
  <c r="F3"/>
  <c r="F74"/>
  <c r="F111"/>
  <c r="E74"/>
  <c r="D74"/>
  <c r="E111"/>
  <c r="D111"/>
  <c r="C74"/>
  <c r="E4" l="1"/>
  <c r="E2"/>
  <c r="E3"/>
  <c r="D2"/>
  <c r="D4"/>
  <c r="B3"/>
  <c r="B2"/>
  <c r="C2"/>
  <c r="C4"/>
  <c r="D3"/>
  <c r="B4"/>
  <c r="C3"/>
  <c r="F4"/>
  <c r="Q39"/>
  <c r="Q59" s="1"/>
</calcChain>
</file>

<file path=xl/sharedStrings.xml><?xml version="1.0" encoding="utf-8"?>
<sst xmlns="http://schemas.openxmlformats.org/spreadsheetml/2006/main" count="308" uniqueCount="239">
  <si>
    <t>Outlaw</t>
  </si>
  <si>
    <t>Deluxe Outlaw</t>
  </si>
  <si>
    <t>Mine Cart 1</t>
  </si>
  <si>
    <t>Mine Cart 2</t>
  </si>
  <si>
    <t>Mine Cart 3</t>
  </si>
  <si>
    <t>Mine Cart 4</t>
  </si>
  <si>
    <t>Mine Cart 5</t>
  </si>
  <si>
    <t>Mine Cart 6</t>
  </si>
  <si>
    <t>Mine Cart 7</t>
  </si>
  <si>
    <t>Stretch Goals - free in Outlaw level</t>
  </si>
  <si>
    <t>Female Outlaw (variant figure)</t>
  </si>
  <si>
    <t>Dark Omens Encounter pack</t>
  </si>
  <si>
    <t>Female Gunslinger (variant figure)</t>
  </si>
  <si>
    <t>The Scafford Gang</t>
  </si>
  <si>
    <t>Male Rancher (variant figure)</t>
  </si>
  <si>
    <t>New Hero Class: Prospector</t>
  </si>
  <si>
    <t>Extra set of passages &amp; std room tiles</t>
  </si>
  <si>
    <t>Nun (variant figure)</t>
  </si>
  <si>
    <t>Serpentmen Warriors</t>
  </si>
  <si>
    <t>Female US Marshal (variant figure)</t>
  </si>
  <si>
    <t>CAVERNS OF CYNDER</t>
  </si>
  <si>
    <t>Piano Player (variant figure)</t>
  </si>
  <si>
    <t>Blood Money Encounter pack</t>
  </si>
  <si>
    <t>Lava Men</t>
  </si>
  <si>
    <t>Female bandito (variant figure)</t>
  </si>
  <si>
    <t>New Hero Class: Orphan</t>
  </si>
  <si>
    <t>Female Indian Scout (variant figure)</t>
  </si>
  <si>
    <t>The Flesh Stalker</t>
  </si>
  <si>
    <t>Treasures of the Void Artifacts Pack</t>
  </si>
  <si>
    <t>Targa Plateau Dark Stone Pylons</t>
  </si>
  <si>
    <t>Male Orphan (variant vigure)</t>
  </si>
  <si>
    <t>Custodians of Targa</t>
  </si>
  <si>
    <t>New Ally: Pack Mule</t>
  </si>
  <si>
    <t>EXPANDED FRONTIER TOWN</t>
  </si>
  <si>
    <t>Female Sheriff (variant figure)</t>
  </si>
  <si>
    <t>Dead Man`s Bounty Gear Pack</t>
  </si>
  <si>
    <t>Bandito #2 (variant figure)</t>
  </si>
  <si>
    <t>The Void Sorcerer</t>
  </si>
  <si>
    <t>Female Prospector (variant figure)</t>
  </si>
  <si>
    <t>New Ally: Dog</t>
  </si>
  <si>
    <t>Ancient Terrors Encounter Pack</t>
  </si>
  <si>
    <t>Void Hounds</t>
  </si>
  <si>
    <t>Saloon Girl #2 (variant figure)</t>
  </si>
  <si>
    <t>Murky Confrontations Encounter Pack</t>
  </si>
  <si>
    <t>Scourge Rats</t>
  </si>
  <si>
    <t>New Hero Class: Drifter</t>
  </si>
  <si>
    <t>Add-ons - free in Mine Cart level</t>
  </si>
  <si>
    <t>New Hero Class: Gambler</t>
  </si>
  <si>
    <t>New Hero Class: Darkstone Shaman</t>
  </si>
  <si>
    <t>New Hero Class: Jargono Tribal Human</t>
  </si>
  <si>
    <t>New Hero Class: Doctor</t>
  </si>
  <si>
    <t>Ghosts of the Dead (card supplement)</t>
  </si>
  <si>
    <t>Mission Pack: Vampire Nest</t>
  </si>
  <si>
    <t>Mission Pack: The Lost Army</t>
  </si>
  <si>
    <t>Mission Pack: Werewolves Den</t>
  </si>
  <si>
    <t>Mission pack: Hellfire Succubi</t>
  </si>
  <si>
    <t>NEW OTHERWORLD: Tenderra</t>
  </si>
  <si>
    <t>Z4 Trederran Heavy Grenadiers</t>
  </si>
  <si>
    <t>Scafford Gang Boss: Colonel Scafford</t>
  </si>
  <si>
    <t>Scafford gang: Darkstone Brutes</t>
  </si>
  <si>
    <t>XL creature Targa Plateau Guardian</t>
  </si>
  <si>
    <t>XXL Sand Kraken</t>
  </si>
  <si>
    <t>XXL Burrower</t>
  </si>
  <si>
    <t>Doorways</t>
  </si>
  <si>
    <t>Mine Terrain</t>
  </si>
  <si>
    <t>Exclusive Outlaw Hero Class</t>
  </si>
  <si>
    <t>Cards</t>
  </si>
  <si>
    <t>Tiles</t>
  </si>
  <si>
    <t>XL creature Jargono Swamp Raptor</t>
  </si>
  <si>
    <t>Miniatures</t>
  </si>
  <si>
    <t>Total MC:</t>
  </si>
  <si>
    <t>Total (Outlaw):</t>
  </si>
  <si>
    <t>Mine Cart</t>
  </si>
  <si>
    <t>Pledge</t>
  </si>
  <si>
    <t>Scenery</t>
  </si>
  <si>
    <t>50k</t>
  </si>
  <si>
    <t>65k</t>
  </si>
  <si>
    <t>80k</t>
  </si>
  <si>
    <t>100k</t>
  </si>
  <si>
    <t>115k</t>
  </si>
  <si>
    <t>125k</t>
  </si>
  <si>
    <t>140k</t>
  </si>
  <si>
    <t>150k</t>
  </si>
  <si>
    <t>175k</t>
  </si>
  <si>
    <t>190k</t>
  </si>
  <si>
    <t>200k</t>
  </si>
  <si>
    <t>215k</t>
  </si>
  <si>
    <t>230k</t>
  </si>
  <si>
    <t>250k</t>
  </si>
  <si>
    <t>275k</t>
  </si>
  <si>
    <t>300k</t>
  </si>
  <si>
    <t>325k</t>
  </si>
  <si>
    <t>350k</t>
  </si>
  <si>
    <t>375k</t>
  </si>
  <si>
    <t>400k</t>
  </si>
  <si>
    <t>425k</t>
  </si>
  <si>
    <t>450k</t>
  </si>
  <si>
    <t>475k</t>
  </si>
  <si>
    <t>500k</t>
  </si>
  <si>
    <t>525k</t>
  </si>
  <si>
    <t>550k</t>
  </si>
  <si>
    <t>575k</t>
  </si>
  <si>
    <t>600k</t>
  </si>
  <si>
    <t>625k</t>
  </si>
  <si>
    <t>650k</t>
  </si>
  <si>
    <t>675k</t>
  </si>
  <si>
    <t>700k</t>
  </si>
  <si>
    <t>725k</t>
  </si>
  <si>
    <t>750k</t>
  </si>
  <si>
    <t>775k</t>
  </si>
  <si>
    <t>800k</t>
  </si>
  <si>
    <t>825k</t>
  </si>
  <si>
    <t>850k</t>
  </si>
  <si>
    <t>875k</t>
  </si>
  <si>
    <t>900k</t>
  </si>
  <si>
    <t>SG Level</t>
  </si>
  <si>
    <t>Cost</t>
  </si>
  <si>
    <t>Total Add On Value</t>
  </si>
  <si>
    <t>Mission pack: Black Fang Tribe</t>
  </si>
  <si>
    <t>Trederran Raiders</t>
  </si>
  <si>
    <t>Gun Slinger (variant figure)</t>
  </si>
  <si>
    <t>Fire &amp; Brimstone Pack</t>
  </si>
  <si>
    <t>Undead Gun Slinger</t>
  </si>
  <si>
    <t>Trederran Field Marshall</t>
  </si>
  <si>
    <t>XL creature Wasteland Terralisk</t>
  </si>
  <si>
    <t>Rancher #2 (variant figure)</t>
  </si>
  <si>
    <t>Undead Outlaw Gang</t>
  </si>
  <si>
    <t>Badlands Expedition (Game Supplement)</t>
  </si>
  <si>
    <t>Burning Sands (Encounter Deck)</t>
  </si>
  <si>
    <t>Mission pack: Cult of the Crimson Hand</t>
  </si>
  <si>
    <t>925k</t>
  </si>
  <si>
    <t>950k</t>
  </si>
  <si>
    <t>975k</t>
  </si>
  <si>
    <t>1M</t>
  </si>
  <si>
    <t>Extra Sets of Miniatures (Deluxe Outlaw)</t>
  </si>
  <si>
    <t>female Drifter (variant figure)</t>
  </si>
  <si>
    <t>1.05M</t>
  </si>
  <si>
    <t>1.1M</t>
  </si>
  <si>
    <t>New Ally: Henchmen</t>
  </si>
  <si>
    <t>Serpent Shaman</t>
  </si>
  <si>
    <t>1.15M</t>
  </si>
  <si>
    <t>Harvestors</t>
  </si>
  <si>
    <t>1.2M</t>
  </si>
  <si>
    <t>1.5M</t>
  </si>
  <si>
    <t>2M</t>
  </si>
  <si>
    <t>Otherworld: Belly of The Beast</t>
  </si>
  <si>
    <t xml:space="preserve"> -</t>
  </si>
  <si>
    <t>Game Mode: The Impossible Hell Train</t>
  </si>
  <si>
    <t>XXL The Ancient One</t>
  </si>
  <si>
    <t>Beacon Drones</t>
  </si>
  <si>
    <t>No Mans Land (Encounter Deck)</t>
  </si>
  <si>
    <t>New Hero Class: Cowboy</t>
  </si>
  <si>
    <t>NEW OTHERWORLD: Blasted Wastes</t>
  </si>
  <si>
    <t>1.25M</t>
  </si>
  <si>
    <t>1.3M</t>
  </si>
  <si>
    <t>New Ally: BlackSmith</t>
  </si>
  <si>
    <t>DarkStone XL Hydra</t>
  </si>
  <si>
    <t>Beli'al XXL Figure</t>
  </si>
  <si>
    <t>NEW OTHERWORLD: Derelict Ship</t>
  </si>
  <si>
    <t>Trun Hunters</t>
  </si>
  <si>
    <t>Trederran Mutants</t>
  </si>
  <si>
    <t>Tribal Ghost Warriors</t>
  </si>
  <si>
    <t>1.35M</t>
  </si>
  <si>
    <t>1.4M</t>
  </si>
  <si>
    <t>1.45M</t>
  </si>
  <si>
    <t>not reached</t>
  </si>
  <si>
    <t>Hell Cannon and Crew</t>
  </si>
  <si>
    <t>The Captains Log</t>
  </si>
  <si>
    <t>New Hero Class: Wandering Samurai</t>
  </si>
  <si>
    <t>Add-ons - additional purchase</t>
  </si>
  <si>
    <t>Extra Hero Lawmen male</t>
  </si>
  <si>
    <t>Extra Hero Rancher female</t>
  </si>
  <si>
    <t>Extra Hero Preacher male</t>
  </si>
  <si>
    <t>Extra Hero Indian Scout male</t>
  </si>
  <si>
    <t>Extra Hero Bandito male</t>
  </si>
  <si>
    <t>Extra Hero US Marshal male</t>
  </si>
  <si>
    <t>Extra Hero Gunslinger male</t>
  </si>
  <si>
    <t>Extra Hero Saloon Girl female</t>
  </si>
  <si>
    <t>Variant Gender Lawman female</t>
  </si>
  <si>
    <t>Variant Gender Gunslinger female</t>
  </si>
  <si>
    <t>Variant Gender Rancher male</t>
  </si>
  <si>
    <t>Variant Gender Nun female</t>
  </si>
  <si>
    <t>Variant Gender Indian Scout female</t>
  </si>
  <si>
    <t>Variant Gender Bandida female</t>
  </si>
  <si>
    <t>Variant GenderUS Marshal female</t>
  </si>
  <si>
    <t>Variant GenderPiano Player male</t>
  </si>
  <si>
    <t xml:space="preserve">Blank Game Cards </t>
  </si>
  <si>
    <t>Gear and Artifacts (10/10)</t>
  </si>
  <si>
    <t>Gear and Artifacts Lot (25/25)</t>
  </si>
  <si>
    <t>Encounters (20)</t>
  </si>
  <si>
    <t>Encounters Lot (50)</t>
  </si>
  <si>
    <t>Targa/Jargono (10/10)</t>
  </si>
  <si>
    <t>Trenderra/Cynder Lot (25/25)</t>
  </si>
  <si>
    <t>Trenderra/Cynder (10/10)</t>
  </si>
  <si>
    <t>Targa/Jargono Lot (25/25)</t>
  </si>
  <si>
    <t>Enemy threat cards (10/10/10)</t>
  </si>
  <si>
    <t>Darkness cards</t>
  </si>
  <si>
    <t>Darkness cards Lot</t>
  </si>
  <si>
    <t>Enemy threat cards Lot (25/25/25)</t>
  </si>
  <si>
    <t>Grizzly Bear</t>
  </si>
  <si>
    <t xml:space="preserve">Custom Dice </t>
  </si>
  <si>
    <t>Lawmen</t>
  </si>
  <si>
    <t>Gunslinger</t>
  </si>
  <si>
    <t>Rancher</t>
  </si>
  <si>
    <t>Preacher</t>
  </si>
  <si>
    <t>Indian Scout</t>
  </si>
  <si>
    <t>Bandido</t>
  </si>
  <si>
    <t>Saloon Girl</t>
  </si>
  <si>
    <t>Gambler</t>
  </si>
  <si>
    <t>Enemy</t>
  </si>
  <si>
    <t>Darkstone</t>
  </si>
  <si>
    <t>Darkstone Shards</t>
  </si>
  <si>
    <t>Shadows of Brimstone</t>
  </si>
  <si>
    <t>#</t>
  </si>
  <si>
    <t>CostTotal</t>
  </si>
  <si>
    <t>Credit</t>
  </si>
  <si>
    <t>TOTAL</t>
  </si>
  <si>
    <t>Shipping outside US Outlaw</t>
  </si>
  <si>
    <t>Shipping outside US MC</t>
  </si>
  <si>
    <t>total</t>
  </si>
  <si>
    <t>Mine Cart 8</t>
  </si>
  <si>
    <t>Total</t>
  </si>
  <si>
    <t>Credit MC7</t>
  </si>
  <si>
    <t>Credit MC6</t>
  </si>
  <si>
    <t>Credit MC8</t>
  </si>
  <si>
    <t>Credit MC5</t>
  </si>
  <si>
    <t>exclusive</t>
  </si>
  <si>
    <t>Add-ons subtotal</t>
  </si>
  <si>
    <t>Total credit</t>
  </si>
  <si>
    <t>Remaining credit</t>
  </si>
  <si>
    <t>CALCULATOR</t>
  </si>
  <si>
    <t>MC Add-ons</t>
  </si>
  <si>
    <t>Total MC for calculator:</t>
  </si>
  <si>
    <t>Pick your addon</t>
  </si>
  <si>
    <t>additional MC Add-ons purchase</t>
  </si>
  <si>
    <r>
      <rPr>
        <b/>
        <sz val="11"/>
        <color theme="1"/>
        <rFont val="Calibri"/>
        <family val="2"/>
        <scheme val="minor"/>
      </rPr>
      <t>Paint set</t>
    </r>
    <r>
      <rPr>
        <sz val="11"/>
        <color theme="1"/>
        <rFont val="Calibri"/>
        <family val="2"/>
        <scheme val="minor"/>
      </rPr>
      <t xml:space="preserve"> Heroes</t>
    </r>
  </si>
  <si>
    <r>
      <rPr>
        <b/>
        <sz val="11"/>
        <color theme="1"/>
        <rFont val="Calibri"/>
        <family val="2"/>
        <scheme val="minor"/>
      </rPr>
      <t xml:space="preserve">Paint set </t>
    </r>
    <r>
      <rPr>
        <sz val="11"/>
        <color theme="1"/>
        <rFont val="Calibri"/>
        <family val="2"/>
        <scheme val="minor"/>
      </rPr>
      <t>Creatures of the Void</t>
    </r>
  </si>
  <si>
    <r>
      <rPr>
        <b/>
        <sz val="11"/>
        <color theme="1"/>
        <rFont val="Calibri"/>
        <family val="2"/>
        <scheme val="minor"/>
      </rPr>
      <t>Core set</t>
    </r>
    <r>
      <rPr>
        <sz val="11"/>
        <color theme="1"/>
        <rFont val="Calibri"/>
        <family val="2"/>
        <scheme val="minor"/>
      </rPr>
      <t xml:space="preserve"> : Cities of Ancient</t>
    </r>
  </si>
  <si>
    <r>
      <rPr>
        <b/>
        <sz val="11"/>
        <color theme="1"/>
        <rFont val="Calibri"/>
        <family val="2"/>
        <scheme val="minor"/>
      </rPr>
      <t>Core set</t>
    </r>
    <r>
      <rPr>
        <sz val="11"/>
        <color theme="1"/>
        <rFont val="Calibri"/>
        <family val="2"/>
        <scheme val="minor"/>
      </rPr>
      <t>: Swamps of Death</t>
    </r>
  </si>
</sst>
</file>

<file path=xl/styles.xml><?xml version="1.0" encoding="utf-8"?>
<styleSheet xmlns="http://schemas.openxmlformats.org/spreadsheetml/2006/main">
  <numFmts count="2">
    <numFmt numFmtId="164" formatCode="_(&quot;$&quot;* #,##0.00_);_(&quot;$&quot;* \(#,##0.00\);_(&quot;$&quot;* &quot;-&quot;??_);_(@_)"/>
    <numFmt numFmtId="165" formatCode="&quot;$&quot;#,##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theme="2" tint="-0.24994659260841701"/>
      </patternFill>
    </fill>
    <fill>
      <patternFill patternType="solid">
        <fgColor indexed="65"/>
        <bgColor theme="2" tint="-0.24994659260841701"/>
      </patternFill>
    </fill>
    <fill>
      <patternFill patternType="solid">
        <fgColor rgb="FF92D050"/>
        <bgColor theme="2" tint="-0.24994659260841701"/>
      </patternFill>
    </fill>
    <fill>
      <patternFill patternType="solid">
        <fgColor theme="7" tint="0.59999389629810485"/>
        <bgColor theme="2" tint="-0.24994659260841701"/>
      </patternFill>
    </fill>
    <fill>
      <patternFill patternType="solid">
        <fgColor rgb="FF00B0F0"/>
        <bgColor theme="2" tint="-0.24994659260841701"/>
      </patternFill>
    </fill>
    <fill>
      <patternFill patternType="solid">
        <fgColor theme="1" tint="4.9989318521683403E-2"/>
        <bgColor theme="2" tint="-0.24994659260841701"/>
      </patternFill>
    </fill>
    <fill>
      <patternFill patternType="solid">
        <fgColor rgb="FFFFC000"/>
        <bgColor theme="2" tint="-0.24994659260841701"/>
      </patternFill>
    </fill>
    <fill>
      <patternFill patternType="solid">
        <fgColor rgb="FFCAFF89"/>
        <bgColor theme="2" tint="-0.24994659260841701"/>
      </patternFill>
    </fill>
    <fill>
      <patternFill patternType="solid">
        <fgColor rgb="FFE7E2EE"/>
        <bgColor theme="2" tint="-0.24994659260841701"/>
      </patternFill>
    </fill>
    <fill>
      <patternFill patternType="solid">
        <fgColor rgb="FF53D2FF"/>
        <bgColor theme="2" tint="-0.24994659260841701"/>
      </patternFill>
    </fill>
    <fill>
      <patternFill patternType="solid">
        <fgColor rgb="FFFFE07D"/>
        <bgColor theme="2" tint="-0.24994659260841701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1">
    <xf numFmtId="0" fontId="0" fillId="0" borderId="0" xfId="0"/>
    <xf numFmtId="0" fontId="3" fillId="5" borderId="1" xfId="0" applyFont="1" applyFill="1" applyBorder="1" applyAlignment="1">
      <alignment horizontal="center"/>
    </xf>
    <xf numFmtId="0" fontId="0" fillId="0" borderId="0" xfId="0"/>
    <xf numFmtId="0" fontId="3" fillId="5" borderId="1" xfId="0" applyFont="1" applyFill="1" applyBorder="1" applyAlignment="1">
      <alignment horizontal="left" indent="1"/>
    </xf>
    <xf numFmtId="0" fontId="2" fillId="6" borderId="1" xfId="0" applyFont="1" applyFill="1" applyBorder="1" applyAlignment="1">
      <alignment horizontal="left" indent="1"/>
    </xf>
    <xf numFmtId="0" fontId="2" fillId="0" borderId="0" xfId="0" applyFont="1" applyAlignment="1">
      <alignment horizontal="left" indent="1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right" inden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left" indent="1"/>
    </xf>
    <xf numFmtId="0" fontId="2" fillId="3" borderId="1" xfId="0" applyFont="1" applyFill="1" applyBorder="1" applyAlignment="1">
      <alignment horizontal="left" indent="1"/>
    </xf>
    <xf numFmtId="0" fontId="0" fillId="0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indent="1"/>
    </xf>
    <xf numFmtId="0" fontId="4" fillId="7" borderId="1" xfId="0" applyFont="1" applyFill="1" applyBorder="1" applyAlignment="1">
      <alignment horizontal="left" indent="1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0" fillId="0" borderId="0" xfId="0"/>
    <xf numFmtId="164" fontId="0" fillId="8" borderId="1" xfId="1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165" fontId="2" fillId="8" borderId="1" xfId="0" applyNumberFormat="1" applyFont="1" applyFill="1" applyBorder="1" applyAlignment="1">
      <alignment horizontal="center"/>
    </xf>
    <xf numFmtId="165" fontId="2" fillId="8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/>
    </xf>
    <xf numFmtId="165" fontId="2" fillId="8" borderId="0" xfId="1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left" indent="1"/>
    </xf>
    <xf numFmtId="0" fontId="0" fillId="0" borderId="3" xfId="0" applyBorder="1" applyAlignment="1">
      <alignment horizontal="center" vertical="center"/>
    </xf>
    <xf numFmtId="164" fontId="0" fillId="8" borderId="3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indent="1"/>
    </xf>
    <xf numFmtId="165" fontId="2" fillId="2" borderId="1" xfId="0" applyNumberFormat="1" applyFont="1" applyFill="1" applyBorder="1" applyAlignment="1">
      <alignment horizontal="center"/>
    </xf>
    <xf numFmtId="0" fontId="5" fillId="9" borderId="1" xfId="0" applyFont="1" applyFill="1" applyBorder="1" applyAlignment="1">
      <alignment horizontal="left" indent="1"/>
    </xf>
    <xf numFmtId="0" fontId="2" fillId="10" borderId="1" xfId="0" applyFont="1" applyFill="1" applyBorder="1" applyAlignment="1">
      <alignment horizontal="left" indent="1"/>
    </xf>
    <xf numFmtId="165" fontId="2" fillId="10" borderId="1" xfId="0" applyNumberFormat="1" applyFont="1" applyFill="1" applyBorder="1" applyAlignment="1">
      <alignment horizontal="center"/>
    </xf>
    <xf numFmtId="164" fontId="0" fillId="10" borderId="1" xfId="1" applyFont="1" applyFill="1" applyBorder="1" applyAlignment="1">
      <alignment horizontal="center"/>
    </xf>
    <xf numFmtId="165" fontId="2" fillId="10" borderId="1" xfId="1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5" borderId="4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5" fontId="2" fillId="4" borderId="17" xfId="0" applyNumberFormat="1" applyFont="1" applyFill="1" applyBorder="1" applyAlignment="1">
      <alignment horizontal="center"/>
    </xf>
    <xf numFmtId="165" fontId="2" fillId="4" borderId="18" xfId="0" applyNumberFormat="1" applyFont="1" applyFill="1" applyBorder="1" applyAlignment="1">
      <alignment horizontal="center"/>
    </xf>
    <xf numFmtId="165" fontId="2" fillId="13" borderId="1" xfId="0" applyNumberFormat="1" applyFont="1" applyFill="1" applyBorder="1" applyAlignment="1">
      <alignment horizontal="center"/>
    </xf>
    <xf numFmtId="0" fontId="2" fillId="14" borderId="8" xfId="0" applyFont="1" applyFill="1" applyBorder="1" applyAlignment="1">
      <alignment horizontal="center" vertical="center"/>
    </xf>
    <xf numFmtId="165" fontId="2" fillId="14" borderId="1" xfId="0" applyNumberFormat="1" applyFont="1" applyFill="1" applyBorder="1" applyAlignment="1">
      <alignment horizontal="center" vertical="center"/>
    </xf>
    <xf numFmtId="165" fontId="2" fillId="14" borderId="9" xfId="0" applyNumberFormat="1" applyFont="1" applyFill="1" applyBorder="1" applyAlignment="1">
      <alignment horizontal="center" vertical="center"/>
    </xf>
    <xf numFmtId="0" fontId="2" fillId="14" borderId="23" xfId="0" applyFont="1" applyFill="1" applyBorder="1" applyAlignment="1">
      <alignment horizontal="center" vertical="center"/>
    </xf>
    <xf numFmtId="165" fontId="2" fillId="14" borderId="3" xfId="0" applyNumberFormat="1" applyFont="1" applyFill="1" applyBorder="1" applyAlignment="1">
      <alignment horizontal="center" vertical="center"/>
    </xf>
    <xf numFmtId="165" fontId="2" fillId="14" borderId="24" xfId="0" applyNumberFormat="1" applyFont="1" applyFill="1" applyBorder="1" applyAlignment="1">
      <alignment horizontal="center" vertical="center"/>
    </xf>
    <xf numFmtId="0" fontId="2" fillId="15" borderId="6" xfId="0" applyFont="1" applyFill="1" applyBorder="1" applyAlignment="1">
      <alignment horizontal="center"/>
    </xf>
    <xf numFmtId="165" fontId="2" fillId="15" borderId="21" xfId="0" applyNumberFormat="1" applyFont="1" applyFill="1" applyBorder="1" applyAlignment="1">
      <alignment horizontal="center"/>
    </xf>
    <xf numFmtId="165" fontId="2" fillId="15" borderId="7" xfId="0" applyNumberFormat="1" applyFont="1" applyFill="1" applyBorder="1" applyAlignment="1">
      <alignment horizontal="center"/>
    </xf>
    <xf numFmtId="0" fontId="2" fillId="15" borderId="8" xfId="0" applyFont="1" applyFill="1" applyBorder="1" applyAlignment="1">
      <alignment horizontal="center"/>
    </xf>
    <xf numFmtId="165" fontId="2" fillId="15" borderId="1" xfId="0" applyNumberFormat="1" applyFont="1" applyFill="1" applyBorder="1" applyAlignment="1">
      <alignment horizontal="center"/>
    </xf>
    <xf numFmtId="165" fontId="2" fillId="15" borderId="9" xfId="0" applyNumberFormat="1" applyFont="1" applyFill="1" applyBorder="1" applyAlignment="1">
      <alignment horizontal="center"/>
    </xf>
    <xf numFmtId="165" fontId="2" fillId="16" borderId="1" xfId="0" applyNumberFormat="1" applyFont="1" applyFill="1" applyBorder="1" applyAlignment="1">
      <alignment horizontal="center"/>
    </xf>
    <xf numFmtId="0" fontId="2" fillId="16" borderId="1" xfId="0" applyNumberFormat="1" applyFont="1" applyFill="1" applyBorder="1" applyAlignment="1">
      <alignment horizontal="center"/>
    </xf>
    <xf numFmtId="0" fontId="2" fillId="15" borderId="10" xfId="0" applyFont="1" applyFill="1" applyBorder="1" applyAlignment="1">
      <alignment horizontal="center"/>
    </xf>
    <xf numFmtId="165" fontId="2" fillId="16" borderId="22" xfId="0" applyNumberFormat="1" applyFont="1" applyFill="1" applyBorder="1" applyAlignment="1">
      <alignment horizontal="center"/>
    </xf>
    <xf numFmtId="0" fontId="2" fillId="16" borderId="22" xfId="0" applyNumberFormat="1" applyFont="1" applyFill="1" applyBorder="1" applyAlignment="1">
      <alignment horizontal="center"/>
    </xf>
    <xf numFmtId="165" fontId="2" fillId="15" borderId="11" xfId="0" applyNumberFormat="1" applyFont="1" applyFill="1" applyBorder="1" applyAlignment="1">
      <alignment horizontal="center"/>
    </xf>
    <xf numFmtId="165" fontId="2" fillId="13" borderId="27" xfId="0" applyNumberFormat="1" applyFont="1" applyFill="1" applyBorder="1" applyAlignment="1">
      <alignment horizontal="center"/>
    </xf>
    <xf numFmtId="165" fontId="2" fillId="16" borderId="28" xfId="0" applyNumberFormat="1" applyFont="1" applyFill="1" applyBorder="1" applyAlignment="1">
      <alignment horizontal="center"/>
    </xf>
    <xf numFmtId="165" fontId="2" fillId="13" borderId="29" xfId="0" applyNumberFormat="1" applyFont="1" applyFill="1" applyBorder="1" applyAlignment="1">
      <alignment horizontal="center"/>
    </xf>
    <xf numFmtId="0" fontId="2" fillId="17" borderId="25" xfId="0" applyFont="1" applyFill="1" applyBorder="1" applyAlignment="1">
      <alignment horizontal="center" vertical="center"/>
    </xf>
    <xf numFmtId="165" fontId="2" fillId="17" borderId="4" xfId="0" applyNumberFormat="1" applyFont="1" applyFill="1" applyBorder="1" applyAlignment="1">
      <alignment horizontal="center" vertical="center"/>
    </xf>
    <xf numFmtId="165" fontId="2" fillId="17" borderId="26" xfId="0" applyNumberFormat="1" applyFont="1" applyFill="1" applyBorder="1" applyAlignment="1">
      <alignment horizontal="center" vertical="center"/>
    </xf>
    <xf numFmtId="0" fontId="2" fillId="17" borderId="8" xfId="0" applyFont="1" applyFill="1" applyBorder="1" applyAlignment="1">
      <alignment horizontal="center" vertical="center"/>
    </xf>
    <xf numFmtId="165" fontId="2" fillId="17" borderId="1" xfId="0" applyNumberFormat="1" applyFont="1" applyFill="1" applyBorder="1" applyAlignment="1">
      <alignment horizontal="center" vertical="center"/>
    </xf>
    <xf numFmtId="0" fontId="0" fillId="12" borderId="5" xfId="0" applyFill="1" applyBorder="1"/>
    <xf numFmtId="0" fontId="0" fillId="12" borderId="20" xfId="0" applyFill="1" applyBorder="1"/>
    <xf numFmtId="0" fontId="0" fillId="12" borderId="20" xfId="0" applyFill="1" applyBorder="1" applyAlignment="1">
      <alignment horizontal="right"/>
    </xf>
    <xf numFmtId="0" fontId="3" fillId="11" borderId="6" xfId="0" applyFont="1" applyFill="1" applyBorder="1" applyAlignment="1">
      <alignment horizontal="left" indent="1"/>
    </xf>
    <xf numFmtId="0" fontId="3" fillId="11" borderId="21" xfId="0" applyFont="1" applyFill="1" applyBorder="1" applyAlignment="1">
      <alignment horizontal="center"/>
    </xf>
    <xf numFmtId="0" fontId="0" fillId="12" borderId="19" xfId="0" applyFill="1" applyBorder="1"/>
    <xf numFmtId="0" fontId="2" fillId="13" borderId="8" xfId="0" applyFont="1" applyFill="1" applyBorder="1" applyAlignment="1">
      <alignment horizontal="left" indent="1"/>
    </xf>
    <xf numFmtId="0" fontId="0" fillId="12" borderId="0" xfId="0" applyFill="1" applyBorder="1"/>
    <xf numFmtId="0" fontId="8" fillId="13" borderId="10" xfId="0" applyFont="1" applyFill="1" applyBorder="1" applyAlignment="1">
      <alignment horizontal="right" indent="1"/>
    </xf>
    <xf numFmtId="165" fontId="6" fillId="13" borderId="22" xfId="0" applyNumberFormat="1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2" fillId="10" borderId="12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right"/>
    </xf>
    <xf numFmtId="0" fontId="2" fillId="3" borderId="34" xfId="0" applyFont="1" applyFill="1" applyBorder="1" applyAlignment="1">
      <alignment horizontal="right"/>
    </xf>
    <xf numFmtId="164" fontId="0" fillId="10" borderId="15" xfId="1" applyFont="1" applyFill="1" applyBorder="1" applyAlignment="1">
      <alignment horizontal="center"/>
    </xf>
    <xf numFmtId="0" fontId="2" fillId="19" borderId="1" xfId="0" applyNumberFormat="1" applyFont="1" applyFill="1" applyBorder="1" applyAlignment="1">
      <alignment horizontal="center" vertical="center"/>
    </xf>
    <xf numFmtId="0" fontId="2" fillId="19" borderId="3" xfId="0" applyNumberFormat="1" applyFont="1" applyFill="1" applyBorder="1" applyAlignment="1">
      <alignment horizontal="center" vertical="center"/>
    </xf>
    <xf numFmtId="0" fontId="2" fillId="20" borderId="21" xfId="0" applyNumberFormat="1" applyFont="1" applyFill="1" applyBorder="1" applyAlignment="1">
      <alignment horizontal="center"/>
    </xf>
    <xf numFmtId="0" fontId="2" fillId="20" borderId="1" xfId="0" applyNumberFormat="1" applyFont="1" applyFill="1" applyBorder="1" applyAlignment="1">
      <alignment horizontal="center"/>
    </xf>
    <xf numFmtId="0" fontId="2" fillId="21" borderId="4" xfId="0" applyNumberFormat="1" applyFont="1" applyFill="1" applyBorder="1" applyAlignment="1">
      <alignment horizontal="center" vertical="center"/>
    </xf>
    <xf numFmtId="0" fontId="2" fillId="21" borderId="1" xfId="0" applyNumberFormat="1" applyFont="1" applyFill="1" applyBorder="1" applyAlignment="1">
      <alignment horizontal="center" vertical="center"/>
    </xf>
    <xf numFmtId="0" fontId="3" fillId="11" borderId="35" xfId="0" applyFont="1" applyFill="1" applyBorder="1" applyAlignment="1">
      <alignment horizontal="left" indent="1"/>
    </xf>
    <xf numFmtId="0" fontId="3" fillId="11" borderId="36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2" fillId="22" borderId="3" xfId="0" applyFont="1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left" indent="1"/>
    </xf>
    <xf numFmtId="165" fontId="2" fillId="17" borderId="24" xfId="0" applyNumberFormat="1" applyFont="1" applyFill="1" applyBorder="1" applyAlignment="1">
      <alignment horizontal="center" vertical="center"/>
    </xf>
    <xf numFmtId="165" fontId="9" fillId="12" borderId="37" xfId="0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E07D"/>
      <color rgb="FF53D2FF"/>
      <color rgb="FFE7E2EE"/>
      <color rgb="FFCAFF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2"/>
  <sheetViews>
    <sheetView tabSelected="1" topLeftCell="A10" workbookViewId="0">
      <selection activeCell="S41" sqref="S41"/>
    </sheetView>
  </sheetViews>
  <sheetFormatPr defaultRowHeight="15"/>
  <cols>
    <col min="1" max="1" width="34.28515625" style="5" customWidth="1"/>
    <col min="2" max="2" width="10.42578125" style="5" customWidth="1"/>
    <col min="3" max="3" width="11.28515625" style="6" customWidth="1"/>
    <col min="4" max="4" width="9.42578125" style="6" customWidth="1"/>
    <col min="5" max="5" width="8.5703125" style="6" customWidth="1"/>
    <col min="6" max="6" width="17.140625" style="6" customWidth="1"/>
    <col min="7" max="7" width="9.85546875" customWidth="1"/>
    <col min="8" max="8" width="5.28515625" customWidth="1"/>
    <col min="9" max="9" width="32.28515625" customWidth="1"/>
    <col min="10" max="12" width="9.7109375" customWidth="1"/>
    <col min="13" max="13" width="5" customWidth="1"/>
    <col min="14" max="14" width="33.85546875" customWidth="1"/>
    <col min="17" max="17" width="9.28515625" customWidth="1"/>
  </cols>
  <sheetData>
    <row r="1" spans="1:17" s="2" customFormat="1" ht="15.75" thickBot="1">
      <c r="A1" s="39" t="s">
        <v>73</v>
      </c>
      <c r="B1" s="39" t="s">
        <v>69</v>
      </c>
      <c r="C1" s="39" t="s">
        <v>66</v>
      </c>
      <c r="D1" s="39" t="s">
        <v>67</v>
      </c>
      <c r="E1" s="39" t="s">
        <v>74</v>
      </c>
      <c r="F1" s="39" t="s">
        <v>117</v>
      </c>
    </row>
    <row r="2" spans="1:17" s="16" customFormat="1" ht="15.75" thickBot="1">
      <c r="A2" s="40" t="s">
        <v>0</v>
      </c>
      <c r="B2" s="35">
        <f>C7+C74</f>
        <v>146</v>
      </c>
      <c r="C2" s="35">
        <f>D7+D74</f>
        <v>677</v>
      </c>
      <c r="D2" s="35">
        <f>E7+E74</f>
        <v>80</v>
      </c>
      <c r="E2" s="35">
        <f>F7+F74</f>
        <v>2</v>
      </c>
      <c r="F2" s="36">
        <f>B74</f>
        <v>588</v>
      </c>
      <c r="I2" s="86" t="s">
        <v>230</v>
      </c>
      <c r="J2" s="87"/>
      <c r="K2" s="87"/>
      <c r="L2" s="87"/>
      <c r="M2" s="87"/>
      <c r="N2" s="87"/>
      <c r="O2" s="87"/>
      <c r="P2" s="87"/>
      <c r="Q2" s="88"/>
    </row>
    <row r="3" spans="1:17" s="16" customFormat="1" ht="15.75" thickBot="1">
      <c r="A3" s="40" t="s">
        <v>1</v>
      </c>
      <c r="B3" s="35">
        <f>C8+C74</f>
        <v>210</v>
      </c>
      <c r="C3" s="35">
        <f>D8+D74</f>
        <v>677</v>
      </c>
      <c r="D3" s="35">
        <f>E8+E74</f>
        <v>80</v>
      </c>
      <c r="E3" s="35">
        <f>F8+F74</f>
        <v>2</v>
      </c>
      <c r="F3" s="36">
        <f>B74</f>
        <v>588</v>
      </c>
    </row>
    <row r="4" spans="1:17" s="16" customFormat="1">
      <c r="A4" s="37" t="s">
        <v>72</v>
      </c>
      <c r="B4" s="35">
        <f>C9+C74+C111</f>
        <v>309</v>
      </c>
      <c r="C4" s="35">
        <f>D9+D74+D111</f>
        <v>886</v>
      </c>
      <c r="D4" s="35">
        <f>E9+E74+E111</f>
        <v>140</v>
      </c>
      <c r="E4" s="35">
        <f>F9+F74+F111</f>
        <v>16</v>
      </c>
      <c r="F4" s="38">
        <f>B111+B74</f>
        <v>1272</v>
      </c>
      <c r="I4" s="78" t="s">
        <v>169</v>
      </c>
      <c r="J4" s="79" t="s">
        <v>116</v>
      </c>
      <c r="K4" s="79" t="s">
        <v>213</v>
      </c>
      <c r="L4" s="79" t="s">
        <v>214</v>
      </c>
      <c r="M4" s="80"/>
      <c r="N4" s="101" t="s">
        <v>234</v>
      </c>
      <c r="O4" s="102" t="s">
        <v>116</v>
      </c>
      <c r="P4" s="102" t="s">
        <v>213</v>
      </c>
      <c r="Q4" s="102" t="s">
        <v>219</v>
      </c>
    </row>
    <row r="5" spans="1:17" s="16" customFormat="1" ht="15.75" thickBot="1">
      <c r="A5" s="5"/>
      <c r="B5" s="5"/>
      <c r="C5" s="6"/>
      <c r="D5" s="6"/>
      <c r="E5" s="6"/>
      <c r="F5" s="6"/>
      <c r="I5" s="108" t="s">
        <v>237</v>
      </c>
      <c r="J5" s="48">
        <v>75</v>
      </c>
      <c r="K5" s="85"/>
      <c r="L5" s="48">
        <f>J5*K5</f>
        <v>0</v>
      </c>
      <c r="M5" s="82"/>
      <c r="N5" s="10" t="s">
        <v>47</v>
      </c>
      <c r="O5" s="23">
        <v>12</v>
      </c>
      <c r="P5" s="98"/>
      <c r="Q5" s="23">
        <f>O5*P5</f>
        <v>0</v>
      </c>
    </row>
    <row r="6" spans="1:17" s="2" customFormat="1">
      <c r="A6" s="13" t="s">
        <v>73</v>
      </c>
      <c r="B6" s="18" t="s">
        <v>116</v>
      </c>
      <c r="C6" s="14" t="s">
        <v>69</v>
      </c>
      <c r="D6" s="14" t="s">
        <v>66</v>
      </c>
      <c r="E6" s="14" t="s">
        <v>67</v>
      </c>
      <c r="F6" s="41" t="s">
        <v>74</v>
      </c>
      <c r="G6" s="44" t="s">
        <v>215</v>
      </c>
      <c r="I6" s="108" t="s">
        <v>238</v>
      </c>
      <c r="J6" s="48">
        <v>75</v>
      </c>
      <c r="K6" s="85"/>
      <c r="L6" s="48">
        <f t="shared" ref="L6:L52" si="0">J6*K6</f>
        <v>0</v>
      </c>
      <c r="M6" s="82"/>
      <c r="N6" s="10" t="s">
        <v>48</v>
      </c>
      <c r="O6" s="23">
        <v>18</v>
      </c>
      <c r="P6" s="98"/>
      <c r="Q6" s="23">
        <f t="shared" ref="Q6:Q37" si="1">O6*P6</f>
        <v>0</v>
      </c>
    </row>
    <row r="7" spans="1:17">
      <c r="A7" s="9" t="s">
        <v>0</v>
      </c>
      <c r="B7" s="19">
        <v>150</v>
      </c>
      <c r="C7" s="8">
        <v>64</v>
      </c>
      <c r="D7" s="8">
        <v>484</v>
      </c>
      <c r="E7" s="8">
        <v>36</v>
      </c>
      <c r="F7" s="42"/>
      <c r="G7" s="45">
        <v>0</v>
      </c>
      <c r="I7" s="81" t="s">
        <v>170</v>
      </c>
      <c r="J7" s="48">
        <v>6</v>
      </c>
      <c r="K7" s="85"/>
      <c r="L7" s="48">
        <f t="shared" si="0"/>
        <v>0</v>
      </c>
      <c r="M7" s="82"/>
      <c r="N7" s="10" t="s">
        <v>49</v>
      </c>
      <c r="O7" s="23">
        <v>12</v>
      </c>
      <c r="P7" s="98"/>
      <c r="Q7" s="23">
        <f t="shared" si="1"/>
        <v>0</v>
      </c>
    </row>
    <row r="8" spans="1:17">
      <c r="A8" s="9" t="s">
        <v>1</v>
      </c>
      <c r="B8" s="19">
        <v>225</v>
      </c>
      <c r="C8" s="8">
        <v>128</v>
      </c>
      <c r="D8" s="8">
        <v>484</v>
      </c>
      <c r="E8" s="8">
        <v>36</v>
      </c>
      <c r="F8" s="42"/>
      <c r="G8" s="45">
        <v>0</v>
      </c>
      <c r="I8" s="81" t="s">
        <v>171</v>
      </c>
      <c r="J8" s="48">
        <v>6</v>
      </c>
      <c r="K8" s="85"/>
      <c r="L8" s="48">
        <f t="shared" si="0"/>
        <v>0</v>
      </c>
      <c r="M8" s="82"/>
      <c r="N8" s="10" t="s">
        <v>50</v>
      </c>
      <c r="O8" s="23">
        <v>12</v>
      </c>
      <c r="P8" s="98"/>
      <c r="Q8" s="23">
        <f t="shared" si="1"/>
        <v>0</v>
      </c>
    </row>
    <row r="9" spans="1:17">
      <c r="A9" s="9" t="s">
        <v>2</v>
      </c>
      <c r="B9" s="19">
        <v>325</v>
      </c>
      <c r="C9" s="8">
        <v>128</v>
      </c>
      <c r="D9" s="8">
        <v>484</v>
      </c>
      <c r="E9" s="8">
        <v>36</v>
      </c>
      <c r="F9" s="42"/>
      <c r="G9" s="45">
        <v>0</v>
      </c>
      <c r="I9" s="81" t="s">
        <v>172</v>
      </c>
      <c r="J9" s="48">
        <v>6</v>
      </c>
      <c r="K9" s="85"/>
      <c r="L9" s="48">
        <f t="shared" si="0"/>
        <v>0</v>
      </c>
      <c r="M9" s="82"/>
      <c r="N9" s="10" t="s">
        <v>151</v>
      </c>
      <c r="O9" s="23">
        <v>12</v>
      </c>
      <c r="P9" s="98"/>
      <c r="Q9" s="23">
        <f t="shared" si="1"/>
        <v>0</v>
      </c>
    </row>
    <row r="10" spans="1:17">
      <c r="A10" s="9" t="s">
        <v>3</v>
      </c>
      <c r="B10" s="19">
        <v>350</v>
      </c>
      <c r="C10" s="8">
        <v>128</v>
      </c>
      <c r="D10" s="8">
        <v>484</v>
      </c>
      <c r="E10" s="8">
        <v>36</v>
      </c>
      <c r="F10" s="42"/>
      <c r="G10" s="45">
        <v>0</v>
      </c>
      <c r="I10" s="81" t="s">
        <v>173</v>
      </c>
      <c r="J10" s="48">
        <v>6</v>
      </c>
      <c r="K10" s="85"/>
      <c r="L10" s="48">
        <f t="shared" si="0"/>
        <v>0</v>
      </c>
      <c r="M10" s="82"/>
      <c r="N10" s="10" t="s">
        <v>168</v>
      </c>
      <c r="O10" s="23">
        <v>12</v>
      </c>
      <c r="P10" s="98"/>
      <c r="Q10" s="23">
        <f t="shared" si="1"/>
        <v>0</v>
      </c>
    </row>
    <row r="11" spans="1:17">
      <c r="A11" s="9" t="s">
        <v>4</v>
      </c>
      <c r="B11" s="19">
        <v>375</v>
      </c>
      <c r="C11" s="8">
        <v>128</v>
      </c>
      <c r="D11" s="8">
        <v>484</v>
      </c>
      <c r="E11" s="8">
        <v>36</v>
      </c>
      <c r="F11" s="42"/>
      <c r="G11" s="45">
        <v>0</v>
      </c>
      <c r="I11" s="81" t="s">
        <v>174</v>
      </c>
      <c r="J11" s="48">
        <v>6</v>
      </c>
      <c r="K11" s="85"/>
      <c r="L11" s="48">
        <f t="shared" si="0"/>
        <v>0</v>
      </c>
      <c r="M11" s="82"/>
      <c r="N11" s="10" t="s">
        <v>51</v>
      </c>
      <c r="O11" s="23">
        <v>8</v>
      </c>
      <c r="P11" s="98"/>
      <c r="Q11" s="23">
        <f t="shared" si="1"/>
        <v>0</v>
      </c>
    </row>
    <row r="12" spans="1:17">
      <c r="A12" s="9" t="s">
        <v>5</v>
      </c>
      <c r="B12" s="19">
        <v>400</v>
      </c>
      <c r="C12" s="8">
        <v>128</v>
      </c>
      <c r="D12" s="8">
        <v>484</v>
      </c>
      <c r="E12" s="8">
        <v>36</v>
      </c>
      <c r="F12" s="42"/>
      <c r="G12" s="45">
        <v>0</v>
      </c>
      <c r="I12" s="81" t="s">
        <v>175</v>
      </c>
      <c r="J12" s="48">
        <v>6</v>
      </c>
      <c r="K12" s="85"/>
      <c r="L12" s="48">
        <f t="shared" si="0"/>
        <v>0</v>
      </c>
      <c r="M12" s="82"/>
      <c r="N12" s="10" t="s">
        <v>128</v>
      </c>
      <c r="O12" s="23">
        <v>8</v>
      </c>
      <c r="P12" s="98"/>
      <c r="Q12" s="23">
        <f t="shared" si="1"/>
        <v>0</v>
      </c>
    </row>
    <row r="13" spans="1:17">
      <c r="A13" s="9" t="s">
        <v>6</v>
      </c>
      <c r="B13" s="19">
        <v>425</v>
      </c>
      <c r="C13" s="8">
        <v>128</v>
      </c>
      <c r="D13" s="8">
        <v>484</v>
      </c>
      <c r="E13" s="8">
        <v>36</v>
      </c>
      <c r="F13" s="42"/>
      <c r="G13" s="46">
        <v>25</v>
      </c>
      <c r="I13" s="81" t="s">
        <v>177</v>
      </c>
      <c r="J13" s="48">
        <v>6</v>
      </c>
      <c r="K13" s="85"/>
      <c r="L13" s="48">
        <f t="shared" si="0"/>
        <v>0</v>
      </c>
      <c r="M13" s="82"/>
      <c r="N13" s="10" t="s">
        <v>150</v>
      </c>
      <c r="O13" s="23">
        <v>8</v>
      </c>
      <c r="P13" s="98"/>
      <c r="Q13" s="23">
        <f t="shared" si="1"/>
        <v>0</v>
      </c>
    </row>
    <row r="14" spans="1:17">
      <c r="A14" s="9" t="s">
        <v>7</v>
      </c>
      <c r="B14" s="19">
        <v>450</v>
      </c>
      <c r="C14" s="8">
        <v>128</v>
      </c>
      <c r="D14" s="8">
        <v>484</v>
      </c>
      <c r="E14" s="8">
        <v>36</v>
      </c>
      <c r="F14" s="42"/>
      <c r="G14" s="46">
        <v>50</v>
      </c>
      <c r="I14" s="81" t="s">
        <v>176</v>
      </c>
      <c r="J14" s="48">
        <v>6</v>
      </c>
      <c r="K14" s="85"/>
      <c r="L14" s="48">
        <f t="shared" si="0"/>
        <v>0</v>
      </c>
      <c r="M14" s="82"/>
      <c r="N14" s="10" t="s">
        <v>167</v>
      </c>
      <c r="O14" s="23">
        <v>8</v>
      </c>
      <c r="P14" s="98"/>
      <c r="Q14" s="23">
        <f t="shared" si="1"/>
        <v>0</v>
      </c>
    </row>
    <row r="15" spans="1:17">
      <c r="A15" s="9" t="s">
        <v>8</v>
      </c>
      <c r="B15" s="19">
        <v>475</v>
      </c>
      <c r="C15" s="8">
        <v>128</v>
      </c>
      <c r="D15" s="8">
        <v>484</v>
      </c>
      <c r="E15" s="8">
        <v>36</v>
      </c>
      <c r="F15" s="42"/>
      <c r="G15" s="46">
        <v>75</v>
      </c>
      <c r="I15" s="81" t="s">
        <v>178</v>
      </c>
      <c r="J15" s="48">
        <v>6</v>
      </c>
      <c r="K15" s="85"/>
      <c r="L15" s="48">
        <f t="shared" si="0"/>
        <v>0</v>
      </c>
      <c r="M15" s="82"/>
      <c r="N15" s="10" t="s">
        <v>52</v>
      </c>
      <c r="O15" s="23">
        <v>25</v>
      </c>
      <c r="P15" s="98"/>
      <c r="Q15" s="23">
        <f t="shared" si="1"/>
        <v>0</v>
      </c>
    </row>
    <row r="16" spans="1:17" s="16" customFormat="1" ht="15.75" thickBot="1">
      <c r="A16" s="9" t="s">
        <v>220</v>
      </c>
      <c r="B16" s="19">
        <v>480</v>
      </c>
      <c r="C16" s="8">
        <v>128</v>
      </c>
      <c r="D16" s="8">
        <v>484</v>
      </c>
      <c r="E16" s="8">
        <v>36</v>
      </c>
      <c r="F16" s="42"/>
      <c r="G16" s="47">
        <v>75</v>
      </c>
      <c r="I16" s="81" t="s">
        <v>179</v>
      </c>
      <c r="J16" s="48">
        <v>6</v>
      </c>
      <c r="K16" s="85"/>
      <c r="L16" s="48">
        <f t="shared" si="0"/>
        <v>0</v>
      </c>
      <c r="M16" s="82"/>
      <c r="N16" s="10" t="s">
        <v>53</v>
      </c>
      <c r="O16" s="23">
        <v>30</v>
      </c>
      <c r="P16" s="98"/>
      <c r="Q16" s="23">
        <f t="shared" si="1"/>
        <v>0</v>
      </c>
    </row>
    <row r="17" spans="1:17">
      <c r="A17" s="3" t="s">
        <v>9</v>
      </c>
      <c r="B17" s="1" t="s">
        <v>116</v>
      </c>
      <c r="C17" s="14" t="s">
        <v>69</v>
      </c>
      <c r="D17" s="14" t="s">
        <v>66</v>
      </c>
      <c r="E17" s="14" t="s">
        <v>67</v>
      </c>
      <c r="F17" s="15" t="s">
        <v>74</v>
      </c>
      <c r="G17" s="43" t="s">
        <v>115</v>
      </c>
      <c r="I17" s="81" t="s">
        <v>180</v>
      </c>
      <c r="J17" s="48">
        <v>6</v>
      </c>
      <c r="K17" s="85"/>
      <c r="L17" s="48">
        <f t="shared" si="0"/>
        <v>0</v>
      </c>
      <c r="M17" s="82"/>
      <c r="N17" s="10" t="s">
        <v>54</v>
      </c>
      <c r="O17" s="23">
        <v>25</v>
      </c>
      <c r="P17" s="98"/>
      <c r="Q17" s="23">
        <f t="shared" si="1"/>
        <v>0</v>
      </c>
    </row>
    <row r="18" spans="1:17">
      <c r="A18" s="4" t="s">
        <v>10</v>
      </c>
      <c r="B18" s="21">
        <v>6</v>
      </c>
      <c r="C18" s="103">
        <v>1</v>
      </c>
      <c r="D18" s="104">
        <v>1</v>
      </c>
      <c r="E18" s="104"/>
      <c r="F18" s="8"/>
      <c r="G18" s="17" t="s">
        <v>75</v>
      </c>
      <c r="I18" s="81" t="s">
        <v>181</v>
      </c>
      <c r="J18" s="48">
        <v>6</v>
      </c>
      <c r="K18" s="85"/>
      <c r="L18" s="48">
        <f t="shared" si="0"/>
        <v>0</v>
      </c>
      <c r="M18" s="82"/>
      <c r="N18" s="10" t="s">
        <v>55</v>
      </c>
      <c r="O18" s="23">
        <v>25</v>
      </c>
      <c r="P18" s="98"/>
      <c r="Q18" s="23">
        <f t="shared" si="1"/>
        <v>0</v>
      </c>
    </row>
    <row r="19" spans="1:17">
      <c r="A19" s="4" t="s">
        <v>11</v>
      </c>
      <c r="B19" s="21">
        <v>8</v>
      </c>
      <c r="C19" s="103"/>
      <c r="D19" s="104">
        <v>15</v>
      </c>
      <c r="E19" s="104"/>
      <c r="F19" s="8"/>
      <c r="G19" s="17" t="s">
        <v>76</v>
      </c>
      <c r="I19" s="81" t="s">
        <v>182</v>
      </c>
      <c r="J19" s="48">
        <v>6</v>
      </c>
      <c r="K19" s="85"/>
      <c r="L19" s="48">
        <f t="shared" si="0"/>
        <v>0</v>
      </c>
      <c r="M19" s="82"/>
      <c r="N19" s="10" t="s">
        <v>118</v>
      </c>
      <c r="O19" s="23">
        <v>25</v>
      </c>
      <c r="P19" s="98"/>
      <c r="Q19" s="23">
        <f t="shared" si="1"/>
        <v>0</v>
      </c>
    </row>
    <row r="20" spans="1:17">
      <c r="A20" s="4" t="s">
        <v>12</v>
      </c>
      <c r="B20" s="21">
        <v>6</v>
      </c>
      <c r="C20" s="103">
        <v>1</v>
      </c>
      <c r="D20" s="104">
        <v>1</v>
      </c>
      <c r="E20" s="104"/>
      <c r="F20" s="8"/>
      <c r="G20" s="17" t="s">
        <v>77</v>
      </c>
      <c r="I20" s="81" t="s">
        <v>183</v>
      </c>
      <c r="J20" s="48">
        <v>6</v>
      </c>
      <c r="K20" s="85"/>
      <c r="L20" s="48">
        <f t="shared" si="0"/>
        <v>0</v>
      </c>
      <c r="M20" s="82"/>
      <c r="N20" s="10" t="s">
        <v>129</v>
      </c>
      <c r="O20" s="23">
        <v>30</v>
      </c>
      <c r="P20" s="98"/>
      <c r="Q20" s="23">
        <f t="shared" si="1"/>
        <v>0</v>
      </c>
    </row>
    <row r="21" spans="1:17">
      <c r="A21" s="4" t="s">
        <v>13</v>
      </c>
      <c r="B21" s="21">
        <v>15</v>
      </c>
      <c r="C21" s="103">
        <v>6</v>
      </c>
      <c r="D21" s="104">
        <v>1</v>
      </c>
      <c r="E21" s="104"/>
      <c r="F21" s="8"/>
      <c r="G21" s="17" t="s">
        <v>78</v>
      </c>
      <c r="I21" s="81" t="s">
        <v>184</v>
      </c>
      <c r="J21" s="48">
        <v>6</v>
      </c>
      <c r="K21" s="85"/>
      <c r="L21" s="48">
        <f t="shared" si="0"/>
        <v>0</v>
      </c>
      <c r="M21" s="82"/>
      <c r="N21" s="10" t="s">
        <v>56</v>
      </c>
      <c r="O21" s="23">
        <v>35</v>
      </c>
      <c r="P21" s="98"/>
      <c r="Q21" s="23">
        <f t="shared" si="1"/>
        <v>0</v>
      </c>
    </row>
    <row r="22" spans="1:17">
      <c r="A22" s="4" t="s">
        <v>14</v>
      </c>
      <c r="B22" s="21">
        <v>6</v>
      </c>
      <c r="C22" s="103">
        <v>1</v>
      </c>
      <c r="D22" s="104">
        <v>1</v>
      </c>
      <c r="E22" s="104"/>
      <c r="F22" s="8"/>
      <c r="G22" s="17" t="s">
        <v>79</v>
      </c>
      <c r="I22" s="81" t="s">
        <v>185</v>
      </c>
      <c r="J22" s="48">
        <v>6</v>
      </c>
      <c r="K22" s="85"/>
      <c r="L22" s="48">
        <f t="shared" si="0"/>
        <v>0</v>
      </c>
      <c r="M22" s="82"/>
      <c r="N22" s="10" t="s">
        <v>152</v>
      </c>
      <c r="O22" s="23">
        <v>35</v>
      </c>
      <c r="P22" s="98"/>
      <c r="Q22" s="23">
        <f t="shared" si="1"/>
        <v>0</v>
      </c>
    </row>
    <row r="23" spans="1:17" ht="15.75" thickBot="1">
      <c r="A23" s="4" t="s">
        <v>15</v>
      </c>
      <c r="B23" s="21">
        <v>10</v>
      </c>
      <c r="C23" s="103">
        <v>1</v>
      </c>
      <c r="D23" s="104">
        <v>1</v>
      </c>
      <c r="E23" s="104"/>
      <c r="F23" s="8"/>
      <c r="G23" s="17" t="s">
        <v>80</v>
      </c>
      <c r="I23" s="107" t="s">
        <v>186</v>
      </c>
      <c r="J23" s="64"/>
      <c r="K23" s="64"/>
      <c r="L23" s="64"/>
      <c r="M23" s="82"/>
      <c r="N23" s="10" t="s">
        <v>158</v>
      </c>
      <c r="O23" s="23">
        <v>35</v>
      </c>
      <c r="P23" s="98"/>
      <c r="Q23" s="23">
        <f t="shared" si="1"/>
        <v>0</v>
      </c>
    </row>
    <row r="24" spans="1:17">
      <c r="A24" s="4" t="s">
        <v>16</v>
      </c>
      <c r="B24" s="21">
        <v>15</v>
      </c>
      <c r="C24" s="103"/>
      <c r="D24" s="104"/>
      <c r="E24" s="104">
        <v>20</v>
      </c>
      <c r="F24" s="8"/>
      <c r="G24" s="17" t="s">
        <v>81</v>
      </c>
      <c r="I24" s="81" t="s">
        <v>187</v>
      </c>
      <c r="J24" s="48">
        <v>5</v>
      </c>
      <c r="K24" s="85"/>
      <c r="L24" s="48">
        <f t="shared" si="0"/>
        <v>0</v>
      </c>
      <c r="M24" s="82"/>
      <c r="N24" s="10" t="s">
        <v>57</v>
      </c>
      <c r="O24" s="23">
        <v>12</v>
      </c>
      <c r="P24" s="98"/>
      <c r="Q24" s="23">
        <f t="shared" si="1"/>
        <v>0</v>
      </c>
    </row>
    <row r="25" spans="1:17">
      <c r="A25" s="4" t="s">
        <v>17</v>
      </c>
      <c r="B25" s="21">
        <v>6</v>
      </c>
      <c r="C25" s="103">
        <v>1</v>
      </c>
      <c r="D25" s="104">
        <v>1</v>
      </c>
      <c r="E25" s="104"/>
      <c r="F25" s="8"/>
      <c r="G25" s="17" t="s">
        <v>82</v>
      </c>
      <c r="I25" s="81" t="s">
        <v>188</v>
      </c>
      <c r="J25" s="48">
        <v>10</v>
      </c>
      <c r="K25" s="85"/>
      <c r="L25" s="48">
        <f t="shared" si="0"/>
        <v>0</v>
      </c>
      <c r="M25" s="82"/>
      <c r="N25" s="10" t="s">
        <v>58</v>
      </c>
      <c r="O25" s="23">
        <v>10</v>
      </c>
      <c r="P25" s="98"/>
      <c r="Q25" s="23">
        <f t="shared" si="1"/>
        <v>0</v>
      </c>
    </row>
    <row r="26" spans="1:17">
      <c r="A26" s="4" t="s">
        <v>18</v>
      </c>
      <c r="B26" s="21">
        <v>15</v>
      </c>
      <c r="C26" s="103">
        <v>6</v>
      </c>
      <c r="D26" s="104">
        <v>1</v>
      </c>
      <c r="E26" s="104"/>
      <c r="F26" s="8"/>
      <c r="G26" s="17" t="s">
        <v>83</v>
      </c>
      <c r="I26" s="81" t="s">
        <v>189</v>
      </c>
      <c r="J26" s="48">
        <v>5</v>
      </c>
      <c r="K26" s="85"/>
      <c r="L26" s="48">
        <f t="shared" si="0"/>
        <v>0</v>
      </c>
      <c r="M26" s="82"/>
      <c r="N26" s="10" t="s">
        <v>59</v>
      </c>
      <c r="O26" s="23">
        <v>15</v>
      </c>
      <c r="P26" s="98"/>
      <c r="Q26" s="23">
        <f t="shared" si="1"/>
        <v>0</v>
      </c>
    </row>
    <row r="27" spans="1:17">
      <c r="A27" s="4" t="s">
        <v>19</v>
      </c>
      <c r="B27" s="21">
        <v>6</v>
      </c>
      <c r="C27" s="103">
        <v>1</v>
      </c>
      <c r="D27" s="104">
        <v>1</v>
      </c>
      <c r="E27" s="104"/>
      <c r="F27" s="8"/>
      <c r="G27" s="17" t="s">
        <v>84</v>
      </c>
      <c r="I27" s="81" t="s">
        <v>190</v>
      </c>
      <c r="J27" s="48">
        <v>10</v>
      </c>
      <c r="K27" s="85"/>
      <c r="L27" s="48">
        <f t="shared" si="0"/>
        <v>0</v>
      </c>
      <c r="M27" s="82"/>
      <c r="N27" s="10" t="s">
        <v>123</v>
      </c>
      <c r="O27" s="23">
        <v>10</v>
      </c>
      <c r="P27" s="98"/>
      <c r="Q27" s="23">
        <f t="shared" si="1"/>
        <v>0</v>
      </c>
    </row>
    <row r="28" spans="1:17">
      <c r="A28" s="4" t="s">
        <v>20</v>
      </c>
      <c r="B28" s="21">
        <v>15</v>
      </c>
      <c r="C28" s="103"/>
      <c r="D28" s="104">
        <v>30</v>
      </c>
      <c r="E28" s="104">
        <v>18</v>
      </c>
      <c r="F28" s="8"/>
      <c r="G28" s="17" t="s">
        <v>85</v>
      </c>
      <c r="I28" s="81" t="s">
        <v>191</v>
      </c>
      <c r="J28" s="48">
        <v>5</v>
      </c>
      <c r="K28" s="85"/>
      <c r="L28" s="48">
        <f t="shared" si="0"/>
        <v>0</v>
      </c>
      <c r="M28" s="82"/>
      <c r="N28" s="10" t="s">
        <v>166</v>
      </c>
      <c r="O28" s="23">
        <v>15</v>
      </c>
      <c r="P28" s="98"/>
      <c r="Q28" s="23">
        <f t="shared" si="1"/>
        <v>0</v>
      </c>
    </row>
    <row r="29" spans="1:17">
      <c r="A29" s="4" t="s">
        <v>21</v>
      </c>
      <c r="B29" s="21">
        <v>6</v>
      </c>
      <c r="C29" s="103">
        <v>1</v>
      </c>
      <c r="D29" s="104">
        <v>1</v>
      </c>
      <c r="E29" s="104"/>
      <c r="F29" s="8"/>
      <c r="G29" s="17" t="s">
        <v>86</v>
      </c>
      <c r="I29" s="81" t="s">
        <v>194</v>
      </c>
      <c r="J29" s="48">
        <v>10</v>
      </c>
      <c r="K29" s="85"/>
      <c r="L29" s="48">
        <f t="shared" si="0"/>
        <v>0</v>
      </c>
      <c r="M29" s="82"/>
      <c r="N29" s="10" t="s">
        <v>149</v>
      </c>
      <c r="O29" s="23">
        <v>18</v>
      </c>
      <c r="P29" s="98">
        <v>1</v>
      </c>
      <c r="Q29" s="23">
        <f t="shared" si="1"/>
        <v>18</v>
      </c>
    </row>
    <row r="30" spans="1:17">
      <c r="A30" s="4" t="s">
        <v>22</v>
      </c>
      <c r="B30" s="21">
        <v>8</v>
      </c>
      <c r="C30" s="103"/>
      <c r="D30" s="104">
        <v>15</v>
      </c>
      <c r="E30" s="104"/>
      <c r="F30" s="8"/>
      <c r="G30" s="17" t="s">
        <v>87</v>
      </c>
      <c r="I30" s="81" t="s">
        <v>193</v>
      </c>
      <c r="J30" s="48">
        <v>5</v>
      </c>
      <c r="K30" s="85"/>
      <c r="L30" s="48">
        <f t="shared" si="0"/>
        <v>0</v>
      </c>
      <c r="M30" s="82"/>
      <c r="N30" s="10" t="s">
        <v>60</v>
      </c>
      <c r="O30" s="23">
        <v>25</v>
      </c>
      <c r="P30" s="98"/>
      <c r="Q30" s="23">
        <f t="shared" si="1"/>
        <v>0</v>
      </c>
    </row>
    <row r="31" spans="1:17">
      <c r="A31" s="4" t="s">
        <v>23</v>
      </c>
      <c r="B31" s="21">
        <v>10</v>
      </c>
      <c r="C31" s="103">
        <v>3</v>
      </c>
      <c r="D31" s="104">
        <v>1</v>
      </c>
      <c r="E31" s="104"/>
      <c r="F31" s="8"/>
      <c r="G31" s="17" t="s">
        <v>88</v>
      </c>
      <c r="I31" s="81" t="s">
        <v>192</v>
      </c>
      <c r="J31" s="48">
        <v>10</v>
      </c>
      <c r="K31" s="85"/>
      <c r="L31" s="48">
        <f t="shared" si="0"/>
        <v>0</v>
      </c>
      <c r="M31" s="82"/>
      <c r="N31" s="10" t="s">
        <v>68</v>
      </c>
      <c r="O31" s="23">
        <v>20</v>
      </c>
      <c r="P31" s="98"/>
      <c r="Q31" s="23">
        <f t="shared" si="1"/>
        <v>0</v>
      </c>
    </row>
    <row r="32" spans="1:17">
      <c r="A32" s="4" t="s">
        <v>24</v>
      </c>
      <c r="B32" s="21">
        <v>6</v>
      </c>
      <c r="C32" s="103">
        <v>1</v>
      </c>
      <c r="D32" s="104">
        <v>1</v>
      </c>
      <c r="E32" s="104"/>
      <c r="F32" s="8"/>
      <c r="G32" s="17" t="s">
        <v>89</v>
      </c>
      <c r="I32" s="81" t="s">
        <v>195</v>
      </c>
      <c r="J32" s="48">
        <v>8</v>
      </c>
      <c r="K32" s="85"/>
      <c r="L32" s="48">
        <f t="shared" si="0"/>
        <v>0</v>
      </c>
      <c r="M32" s="82"/>
      <c r="N32" s="10" t="s">
        <v>124</v>
      </c>
      <c r="O32" s="23">
        <v>20</v>
      </c>
      <c r="P32" s="98"/>
      <c r="Q32" s="23">
        <f t="shared" si="1"/>
        <v>0</v>
      </c>
    </row>
    <row r="33" spans="1:17">
      <c r="A33" s="4" t="s">
        <v>25</v>
      </c>
      <c r="B33" s="21">
        <v>10</v>
      </c>
      <c r="C33" s="103">
        <v>1</v>
      </c>
      <c r="D33" s="104">
        <v>1</v>
      </c>
      <c r="E33" s="104"/>
      <c r="F33" s="8"/>
      <c r="G33" s="17" t="s">
        <v>90</v>
      </c>
      <c r="I33" s="81" t="s">
        <v>198</v>
      </c>
      <c r="J33" s="48">
        <v>15</v>
      </c>
      <c r="K33" s="85"/>
      <c r="L33" s="48">
        <f t="shared" si="0"/>
        <v>0</v>
      </c>
      <c r="M33" s="82"/>
      <c r="N33" s="10" t="s">
        <v>61</v>
      </c>
      <c r="O33" s="23">
        <v>25</v>
      </c>
      <c r="P33" s="98"/>
      <c r="Q33" s="23">
        <f t="shared" si="1"/>
        <v>0</v>
      </c>
    </row>
    <row r="34" spans="1:17">
      <c r="A34" s="4" t="s">
        <v>26</v>
      </c>
      <c r="B34" s="21">
        <v>6</v>
      </c>
      <c r="C34" s="103">
        <v>1</v>
      </c>
      <c r="D34" s="104">
        <v>1</v>
      </c>
      <c r="E34" s="104"/>
      <c r="F34" s="8"/>
      <c r="G34" s="17" t="s">
        <v>91</v>
      </c>
      <c r="I34" s="81" t="s">
        <v>196</v>
      </c>
      <c r="J34" s="48">
        <v>5</v>
      </c>
      <c r="K34" s="85"/>
      <c r="L34" s="48">
        <f t="shared" si="0"/>
        <v>0</v>
      </c>
      <c r="M34" s="82"/>
      <c r="N34" s="10" t="s">
        <v>62</v>
      </c>
      <c r="O34" s="23">
        <v>30</v>
      </c>
      <c r="P34" s="98"/>
      <c r="Q34" s="23">
        <f t="shared" si="1"/>
        <v>0</v>
      </c>
    </row>
    <row r="35" spans="1:17">
      <c r="A35" s="4" t="s">
        <v>27</v>
      </c>
      <c r="B35" s="21">
        <v>10</v>
      </c>
      <c r="C35" s="103">
        <v>1</v>
      </c>
      <c r="D35" s="104">
        <v>1</v>
      </c>
      <c r="E35" s="104"/>
      <c r="F35" s="8"/>
      <c r="G35" s="17" t="s">
        <v>92</v>
      </c>
      <c r="I35" s="81" t="s">
        <v>197</v>
      </c>
      <c r="J35" s="48">
        <v>10</v>
      </c>
      <c r="K35" s="85"/>
      <c r="L35" s="48">
        <f>J35*K35</f>
        <v>0</v>
      </c>
      <c r="M35" s="82"/>
      <c r="N35" s="10" t="s">
        <v>148</v>
      </c>
      <c r="O35" s="23">
        <v>25</v>
      </c>
      <c r="P35" s="98"/>
      <c r="Q35" s="23">
        <f t="shared" si="1"/>
        <v>0</v>
      </c>
    </row>
    <row r="36" spans="1:17">
      <c r="A36" s="4" t="s">
        <v>28</v>
      </c>
      <c r="B36" s="21">
        <v>8</v>
      </c>
      <c r="C36" s="103"/>
      <c r="D36" s="104">
        <v>15</v>
      </c>
      <c r="E36" s="104"/>
      <c r="F36" s="8"/>
      <c r="G36" s="17" t="s">
        <v>93</v>
      </c>
      <c r="I36" s="81" t="s">
        <v>199</v>
      </c>
      <c r="J36" s="48">
        <v>6</v>
      </c>
      <c r="K36" s="85"/>
      <c r="L36" s="48">
        <f t="shared" si="0"/>
        <v>0</v>
      </c>
      <c r="M36" s="82"/>
      <c r="N36" s="10" t="s">
        <v>63</v>
      </c>
      <c r="O36" s="23">
        <v>18</v>
      </c>
      <c r="P36" s="98"/>
      <c r="Q36" s="23">
        <f t="shared" si="1"/>
        <v>0</v>
      </c>
    </row>
    <row r="37" spans="1:17" ht="15.75" thickBot="1">
      <c r="A37" s="4" t="s">
        <v>29</v>
      </c>
      <c r="B37" s="21">
        <v>6</v>
      </c>
      <c r="C37" s="103"/>
      <c r="D37" s="104"/>
      <c r="E37" s="104"/>
      <c r="F37" s="8">
        <v>2</v>
      </c>
      <c r="G37" s="17" t="s">
        <v>94</v>
      </c>
      <c r="I37" s="107" t="s">
        <v>200</v>
      </c>
      <c r="J37" s="64"/>
      <c r="K37" s="64"/>
      <c r="L37" s="64"/>
      <c r="M37" s="82"/>
      <c r="N37" s="10" t="s">
        <v>64</v>
      </c>
      <c r="O37" s="23">
        <v>16</v>
      </c>
      <c r="P37" s="98"/>
      <c r="Q37" s="23">
        <f t="shared" si="1"/>
        <v>0</v>
      </c>
    </row>
    <row r="38" spans="1:17" ht="15.75" thickBot="1">
      <c r="A38" s="4" t="s">
        <v>30</v>
      </c>
      <c r="B38" s="21">
        <v>6</v>
      </c>
      <c r="C38" s="103">
        <v>1</v>
      </c>
      <c r="D38" s="104">
        <v>1</v>
      </c>
      <c r="E38" s="104"/>
      <c r="F38" s="8"/>
      <c r="G38" s="17" t="s">
        <v>95</v>
      </c>
      <c r="I38" s="81" t="s">
        <v>0</v>
      </c>
      <c r="J38" s="48">
        <v>10</v>
      </c>
      <c r="K38" s="85">
        <v>1</v>
      </c>
      <c r="L38" s="48">
        <f>J38*K38</f>
        <v>10</v>
      </c>
      <c r="M38" s="82"/>
      <c r="N38" s="83" t="s">
        <v>221</v>
      </c>
      <c r="O38" s="64"/>
      <c r="P38" s="64"/>
      <c r="Q38" s="84">
        <f>SUM(Q5:Q37)</f>
        <v>18</v>
      </c>
    </row>
    <row r="39" spans="1:17">
      <c r="A39" s="4" t="s">
        <v>31</v>
      </c>
      <c r="B39" s="21">
        <v>10</v>
      </c>
      <c r="C39" s="103">
        <v>3</v>
      </c>
      <c r="D39" s="104"/>
      <c r="E39" s="104"/>
      <c r="F39" s="8"/>
      <c r="G39" s="17" t="s">
        <v>96</v>
      </c>
      <c r="I39" s="81" t="s">
        <v>201</v>
      </c>
      <c r="J39" s="48">
        <v>10</v>
      </c>
      <c r="K39" s="85">
        <v>1</v>
      </c>
      <c r="L39" s="48">
        <f t="shared" si="0"/>
        <v>10</v>
      </c>
      <c r="M39" s="82"/>
      <c r="N39" s="49" t="s">
        <v>0</v>
      </c>
      <c r="O39" s="50">
        <v>150</v>
      </c>
      <c r="P39" s="95"/>
      <c r="Q39" s="51">
        <f>O39*P39</f>
        <v>0</v>
      </c>
    </row>
    <row r="40" spans="1:17">
      <c r="A40" s="4" t="s">
        <v>32</v>
      </c>
      <c r="B40" s="21">
        <v>10</v>
      </c>
      <c r="C40" s="103">
        <v>1</v>
      </c>
      <c r="D40" s="104">
        <v>1</v>
      </c>
      <c r="E40" s="104"/>
      <c r="F40" s="8"/>
      <c r="G40" s="17" t="s">
        <v>97</v>
      </c>
      <c r="I40" s="81" t="s">
        <v>202</v>
      </c>
      <c r="J40" s="48">
        <v>10</v>
      </c>
      <c r="K40" s="85">
        <v>1</v>
      </c>
      <c r="L40" s="48">
        <f t="shared" si="0"/>
        <v>10</v>
      </c>
      <c r="M40" s="82"/>
      <c r="N40" s="49" t="s">
        <v>1</v>
      </c>
      <c r="O40" s="50">
        <v>225</v>
      </c>
      <c r="P40" s="95"/>
      <c r="Q40" s="51">
        <f t="shared" ref="Q40:Q58" si="2">O40*P40</f>
        <v>0</v>
      </c>
    </row>
    <row r="41" spans="1:17">
      <c r="A41" s="4" t="s">
        <v>33</v>
      </c>
      <c r="B41" s="21">
        <v>15</v>
      </c>
      <c r="C41" s="103"/>
      <c r="D41" s="104"/>
      <c r="E41" s="104">
        <v>6</v>
      </c>
      <c r="F41" s="8"/>
      <c r="G41" s="17" t="s">
        <v>98</v>
      </c>
      <c r="I41" s="81" t="s">
        <v>203</v>
      </c>
      <c r="J41" s="48">
        <v>10</v>
      </c>
      <c r="K41" s="85">
        <v>1</v>
      </c>
      <c r="L41" s="48">
        <f t="shared" si="0"/>
        <v>10</v>
      </c>
      <c r="M41" s="82"/>
      <c r="N41" s="49" t="s">
        <v>2</v>
      </c>
      <c r="O41" s="50">
        <v>325</v>
      </c>
      <c r="P41" s="95"/>
      <c r="Q41" s="51">
        <f t="shared" si="2"/>
        <v>0</v>
      </c>
    </row>
    <row r="42" spans="1:17">
      <c r="A42" s="4" t="s">
        <v>34</v>
      </c>
      <c r="B42" s="21">
        <v>6</v>
      </c>
      <c r="C42" s="103">
        <v>1</v>
      </c>
      <c r="D42" s="104">
        <v>1</v>
      </c>
      <c r="E42" s="104"/>
      <c r="F42" s="8"/>
      <c r="G42" s="17" t="s">
        <v>99</v>
      </c>
      <c r="I42" s="81" t="s">
        <v>204</v>
      </c>
      <c r="J42" s="48">
        <v>10</v>
      </c>
      <c r="K42" s="85"/>
      <c r="L42" s="48">
        <f>J42*K42</f>
        <v>0</v>
      </c>
      <c r="M42" s="82"/>
      <c r="N42" s="49" t="s">
        <v>3</v>
      </c>
      <c r="O42" s="50">
        <v>350</v>
      </c>
      <c r="P42" s="95"/>
      <c r="Q42" s="51">
        <f t="shared" si="2"/>
        <v>0</v>
      </c>
    </row>
    <row r="43" spans="1:17">
      <c r="A43" s="4" t="s">
        <v>35</v>
      </c>
      <c r="B43" s="21">
        <v>8</v>
      </c>
      <c r="C43" s="103"/>
      <c r="D43" s="104">
        <v>15</v>
      </c>
      <c r="E43" s="104"/>
      <c r="F43" s="8"/>
      <c r="G43" s="17" t="s">
        <v>100</v>
      </c>
      <c r="I43" s="81" t="s">
        <v>205</v>
      </c>
      <c r="J43" s="48">
        <v>10</v>
      </c>
      <c r="K43" s="85"/>
      <c r="L43" s="48">
        <f t="shared" si="0"/>
        <v>0</v>
      </c>
      <c r="M43" s="82"/>
      <c r="N43" s="49" t="s">
        <v>4</v>
      </c>
      <c r="O43" s="50">
        <v>375</v>
      </c>
      <c r="P43" s="95"/>
      <c r="Q43" s="51">
        <f t="shared" si="2"/>
        <v>0</v>
      </c>
    </row>
    <row r="44" spans="1:17">
      <c r="A44" s="4" t="s">
        <v>36</v>
      </c>
      <c r="B44" s="21">
        <v>6</v>
      </c>
      <c r="C44" s="103">
        <v>1</v>
      </c>
      <c r="D44" s="104">
        <v>1</v>
      </c>
      <c r="E44" s="104"/>
      <c r="F44" s="8"/>
      <c r="G44" s="17" t="s">
        <v>101</v>
      </c>
      <c r="I44" s="81" t="s">
        <v>206</v>
      </c>
      <c r="J44" s="48">
        <v>10</v>
      </c>
      <c r="K44" s="85"/>
      <c r="L44" s="48">
        <f t="shared" si="0"/>
        <v>0</v>
      </c>
      <c r="M44" s="82"/>
      <c r="N44" s="49" t="s">
        <v>5</v>
      </c>
      <c r="O44" s="50">
        <v>400</v>
      </c>
      <c r="P44" s="95"/>
      <c r="Q44" s="51">
        <f t="shared" si="2"/>
        <v>0</v>
      </c>
    </row>
    <row r="45" spans="1:17">
      <c r="A45" s="4" t="s">
        <v>37</v>
      </c>
      <c r="B45" s="21">
        <v>15</v>
      </c>
      <c r="C45" s="103">
        <v>1</v>
      </c>
      <c r="D45" s="104">
        <v>1</v>
      </c>
      <c r="E45" s="104"/>
      <c r="F45" s="8"/>
      <c r="G45" s="17" t="s">
        <v>102</v>
      </c>
      <c r="I45" s="81" t="s">
        <v>207</v>
      </c>
      <c r="J45" s="48">
        <v>10</v>
      </c>
      <c r="K45" s="85"/>
      <c r="L45" s="48">
        <f t="shared" si="0"/>
        <v>0</v>
      </c>
      <c r="M45" s="82"/>
      <c r="N45" s="49" t="s">
        <v>6</v>
      </c>
      <c r="O45" s="50">
        <v>425</v>
      </c>
      <c r="P45" s="95"/>
      <c r="Q45" s="51">
        <f t="shared" si="2"/>
        <v>0</v>
      </c>
    </row>
    <row r="46" spans="1:17">
      <c r="A46" s="4" t="s">
        <v>38</v>
      </c>
      <c r="B46" s="21">
        <v>6</v>
      </c>
      <c r="C46" s="103">
        <v>1</v>
      </c>
      <c r="D46" s="104">
        <v>1</v>
      </c>
      <c r="E46" s="104"/>
      <c r="F46" s="8"/>
      <c r="G46" s="17" t="s">
        <v>103</v>
      </c>
      <c r="I46" s="81" t="s">
        <v>208</v>
      </c>
      <c r="J46" s="48">
        <v>10</v>
      </c>
      <c r="K46" s="85"/>
      <c r="L46" s="48">
        <f t="shared" si="0"/>
        <v>0</v>
      </c>
      <c r="M46" s="82"/>
      <c r="N46" s="49" t="s">
        <v>7</v>
      </c>
      <c r="O46" s="50">
        <v>450</v>
      </c>
      <c r="P46" s="95"/>
      <c r="Q46" s="51">
        <f t="shared" si="2"/>
        <v>0</v>
      </c>
    </row>
    <row r="47" spans="1:17">
      <c r="A47" s="4" t="s">
        <v>39</v>
      </c>
      <c r="B47" s="21">
        <v>10</v>
      </c>
      <c r="C47" s="103">
        <v>1</v>
      </c>
      <c r="D47" s="104">
        <v>1</v>
      </c>
      <c r="E47" s="104"/>
      <c r="F47" s="8"/>
      <c r="G47" s="17" t="s">
        <v>104</v>
      </c>
      <c r="I47" s="81" t="s">
        <v>209</v>
      </c>
      <c r="J47" s="48">
        <v>10</v>
      </c>
      <c r="K47" s="85"/>
      <c r="L47" s="48">
        <f t="shared" si="0"/>
        <v>0</v>
      </c>
      <c r="M47" s="82"/>
      <c r="N47" s="49" t="s">
        <v>8</v>
      </c>
      <c r="O47" s="50">
        <v>475</v>
      </c>
      <c r="P47" s="95">
        <v>1</v>
      </c>
      <c r="Q47" s="51">
        <f t="shared" si="2"/>
        <v>475</v>
      </c>
    </row>
    <row r="48" spans="1:17" ht="15.75" thickBot="1">
      <c r="A48" s="4" t="s">
        <v>40</v>
      </c>
      <c r="B48" s="21">
        <v>8</v>
      </c>
      <c r="C48" s="103"/>
      <c r="D48" s="104">
        <v>15</v>
      </c>
      <c r="E48" s="104"/>
      <c r="F48" s="8"/>
      <c r="G48" s="17" t="s">
        <v>105</v>
      </c>
      <c r="I48" s="81" t="s">
        <v>210</v>
      </c>
      <c r="J48" s="48">
        <v>10</v>
      </c>
      <c r="K48" s="85"/>
      <c r="L48" s="48">
        <f t="shared" si="0"/>
        <v>0</v>
      </c>
      <c r="M48" s="82"/>
      <c r="N48" s="52" t="s">
        <v>220</v>
      </c>
      <c r="O48" s="53">
        <v>480</v>
      </c>
      <c r="P48" s="96"/>
      <c r="Q48" s="54">
        <f t="shared" si="2"/>
        <v>0</v>
      </c>
    </row>
    <row r="49" spans="1:17" ht="15.75" thickBot="1">
      <c r="A49" s="4" t="s">
        <v>41</v>
      </c>
      <c r="B49" s="21">
        <v>10</v>
      </c>
      <c r="C49" s="103">
        <v>3</v>
      </c>
      <c r="D49" s="104"/>
      <c r="E49" s="104"/>
      <c r="F49" s="8"/>
      <c r="G49" s="17" t="s">
        <v>106</v>
      </c>
      <c r="I49" s="81" t="s">
        <v>212</v>
      </c>
      <c r="J49" s="48">
        <v>10</v>
      </c>
      <c r="K49" s="85"/>
      <c r="L49" s="48">
        <f t="shared" si="0"/>
        <v>0</v>
      </c>
      <c r="M49" s="82"/>
      <c r="N49" s="55" t="s">
        <v>231</v>
      </c>
      <c r="O49" s="61"/>
      <c r="P49" s="62"/>
      <c r="Q49" s="57">
        <f>Q38</f>
        <v>18</v>
      </c>
    </row>
    <row r="50" spans="1:17">
      <c r="A50" s="4" t="s">
        <v>42</v>
      </c>
      <c r="B50" s="21">
        <v>6</v>
      </c>
      <c r="C50" s="103">
        <v>1</v>
      </c>
      <c r="D50" s="104">
        <v>1</v>
      </c>
      <c r="E50" s="104"/>
      <c r="F50" s="8"/>
      <c r="G50" s="17" t="s">
        <v>107</v>
      </c>
      <c r="I50" s="81" t="s">
        <v>211</v>
      </c>
      <c r="J50" s="48">
        <v>8</v>
      </c>
      <c r="K50" s="85"/>
      <c r="L50" s="48">
        <f t="shared" si="0"/>
        <v>0</v>
      </c>
      <c r="M50" s="82"/>
      <c r="N50" s="55" t="s">
        <v>224</v>
      </c>
      <c r="O50" s="56">
        <v>75</v>
      </c>
      <c r="P50" s="97"/>
      <c r="Q50" s="57">
        <f>O50*P50</f>
        <v>0</v>
      </c>
    </row>
    <row r="51" spans="1:17">
      <c r="A51" s="4" t="s">
        <v>43</v>
      </c>
      <c r="B51" s="21">
        <v>8</v>
      </c>
      <c r="C51" s="103"/>
      <c r="D51" s="104">
        <v>15</v>
      </c>
      <c r="E51" s="104"/>
      <c r="F51" s="8"/>
      <c r="G51" s="17" t="s">
        <v>108</v>
      </c>
      <c r="I51" s="108" t="s">
        <v>235</v>
      </c>
      <c r="J51" s="48">
        <v>25</v>
      </c>
      <c r="K51" s="85"/>
      <c r="L51" s="48">
        <f t="shared" si="0"/>
        <v>0</v>
      </c>
      <c r="M51" s="82"/>
      <c r="N51" s="58" t="s">
        <v>222</v>
      </c>
      <c r="O51" s="59">
        <v>75</v>
      </c>
      <c r="P51" s="98">
        <v>1</v>
      </c>
      <c r="Q51" s="60">
        <f>O51*P51</f>
        <v>75</v>
      </c>
    </row>
    <row r="52" spans="1:17">
      <c r="A52" s="4" t="s">
        <v>44</v>
      </c>
      <c r="B52" s="21">
        <v>15</v>
      </c>
      <c r="C52" s="103">
        <v>12</v>
      </c>
      <c r="D52" s="104"/>
      <c r="E52" s="104"/>
      <c r="F52" s="8"/>
      <c r="G52" s="17" t="s">
        <v>109</v>
      </c>
      <c r="I52" s="108" t="s">
        <v>236</v>
      </c>
      <c r="J52" s="48">
        <v>25</v>
      </c>
      <c r="K52" s="85"/>
      <c r="L52" s="48">
        <f t="shared" si="0"/>
        <v>0</v>
      </c>
      <c r="M52" s="82"/>
      <c r="N52" s="58" t="s">
        <v>223</v>
      </c>
      <c r="O52" s="59">
        <v>50</v>
      </c>
      <c r="P52" s="98"/>
      <c r="Q52" s="60">
        <f>O52*P52</f>
        <v>0</v>
      </c>
    </row>
    <row r="53" spans="1:17" ht="15.75" thickBot="1">
      <c r="A53" s="4" t="s">
        <v>45</v>
      </c>
      <c r="B53" s="21">
        <v>10</v>
      </c>
      <c r="C53" s="103">
        <v>1</v>
      </c>
      <c r="D53" s="104">
        <v>1</v>
      </c>
      <c r="E53" s="104"/>
      <c r="F53" s="8"/>
      <c r="G53" s="17" t="s">
        <v>110</v>
      </c>
      <c r="I53" s="83" t="s">
        <v>221</v>
      </c>
      <c r="J53" s="64"/>
      <c r="K53" s="64"/>
      <c r="L53" s="84">
        <f>SUM(L5:L52)</f>
        <v>40</v>
      </c>
      <c r="M53" s="76"/>
      <c r="N53" s="58" t="s">
        <v>225</v>
      </c>
      <c r="O53" s="59">
        <v>25</v>
      </c>
      <c r="P53" s="98"/>
      <c r="Q53" s="60">
        <f>O53*P53</f>
        <v>0</v>
      </c>
    </row>
    <row r="54" spans="1:17">
      <c r="A54" s="4" t="s">
        <v>120</v>
      </c>
      <c r="B54" s="21">
        <v>6</v>
      </c>
      <c r="C54" s="103">
        <v>1</v>
      </c>
      <c r="D54" s="104"/>
      <c r="E54" s="104"/>
      <c r="F54" s="8"/>
      <c r="G54" s="17" t="s">
        <v>111</v>
      </c>
      <c r="I54" s="16"/>
      <c r="J54" s="16"/>
      <c r="K54" s="16"/>
      <c r="L54" s="16"/>
      <c r="M54" s="16"/>
      <c r="N54" s="58" t="s">
        <v>228</v>
      </c>
      <c r="O54" s="61"/>
      <c r="P54" s="62"/>
      <c r="Q54" s="60">
        <f>SUM(Q50:Q53)</f>
        <v>75</v>
      </c>
    </row>
    <row r="55" spans="1:17" ht="15.75" thickBot="1">
      <c r="A55" s="4" t="s">
        <v>119</v>
      </c>
      <c r="B55" s="21">
        <v>15</v>
      </c>
      <c r="C55" s="103">
        <v>6</v>
      </c>
      <c r="D55" s="104">
        <v>6</v>
      </c>
      <c r="E55" s="104"/>
      <c r="F55" s="8"/>
      <c r="G55" s="17" t="s">
        <v>112</v>
      </c>
      <c r="M55" s="16"/>
      <c r="N55" s="63" t="s">
        <v>229</v>
      </c>
      <c r="O55" s="64"/>
      <c r="P55" s="65"/>
      <c r="Q55" s="66">
        <f>IF(Q54-(L53+Q38)&gt;=0,Q54-(L53+Q38),0)</f>
        <v>17</v>
      </c>
    </row>
    <row r="56" spans="1:17" ht="15.75" thickBot="1">
      <c r="A56" s="4" t="s">
        <v>121</v>
      </c>
      <c r="B56" s="21">
        <v>8</v>
      </c>
      <c r="C56" s="103"/>
      <c r="D56" s="104">
        <v>15</v>
      </c>
      <c r="E56" s="104"/>
      <c r="F56" s="8"/>
      <c r="G56" s="17" t="s">
        <v>113</v>
      </c>
      <c r="I56" s="2"/>
      <c r="J56" s="2"/>
      <c r="K56" s="2"/>
      <c r="L56" s="2"/>
      <c r="M56" s="16"/>
      <c r="N56" s="67" t="s">
        <v>227</v>
      </c>
      <c r="O56" s="68"/>
      <c r="P56" s="68"/>
      <c r="Q56" s="69">
        <f>L53+Q49</f>
        <v>58</v>
      </c>
    </row>
    <row r="57" spans="1:17">
      <c r="A57" s="4" t="s">
        <v>122</v>
      </c>
      <c r="B57" s="21">
        <v>10</v>
      </c>
      <c r="C57" s="103">
        <v>1</v>
      </c>
      <c r="D57" s="104">
        <v>1</v>
      </c>
      <c r="E57" s="104"/>
      <c r="F57" s="8"/>
      <c r="G57" s="17" t="s">
        <v>114</v>
      </c>
      <c r="M57" s="16"/>
      <c r="N57" s="70" t="s">
        <v>217</v>
      </c>
      <c r="O57" s="71">
        <v>25</v>
      </c>
      <c r="P57" s="99"/>
      <c r="Q57" s="72">
        <f>O57*P57</f>
        <v>0</v>
      </c>
    </row>
    <row r="58" spans="1:17" s="16" customFormat="1" ht="15.75" thickBot="1">
      <c r="A58" s="25" t="s">
        <v>125</v>
      </c>
      <c r="B58" s="24">
        <v>6</v>
      </c>
      <c r="C58" s="105">
        <v>1</v>
      </c>
      <c r="D58" s="106">
        <v>1</v>
      </c>
      <c r="E58" s="106"/>
      <c r="F58" s="26"/>
      <c r="G58" s="27" t="s">
        <v>130</v>
      </c>
      <c r="I58"/>
      <c r="J58"/>
      <c r="K58"/>
      <c r="L58"/>
      <c r="N58" s="73" t="s">
        <v>218</v>
      </c>
      <c r="O58" s="74">
        <v>40</v>
      </c>
      <c r="P58" s="100">
        <v>1</v>
      </c>
      <c r="Q58" s="109">
        <f t="shared" si="2"/>
        <v>40</v>
      </c>
    </row>
    <row r="59" spans="1:17" s="16" customFormat="1" ht="19.5" thickBot="1">
      <c r="A59" s="4" t="s">
        <v>126</v>
      </c>
      <c r="B59" s="21">
        <v>15</v>
      </c>
      <c r="C59" s="103">
        <v>6</v>
      </c>
      <c r="D59" s="104">
        <v>6</v>
      </c>
      <c r="E59" s="104"/>
      <c r="F59" s="8"/>
      <c r="G59" s="17" t="s">
        <v>131</v>
      </c>
      <c r="L59"/>
      <c r="N59" s="75"/>
      <c r="O59" s="76"/>
      <c r="P59" s="77" t="s">
        <v>216</v>
      </c>
      <c r="Q59" s="110">
        <f>SUM(Q39:Q48,Q57:Q58,Q56,Q55)-Q54</f>
        <v>515</v>
      </c>
    </row>
    <row r="60" spans="1:17" s="16" customFormat="1">
      <c r="A60" s="4" t="s">
        <v>127</v>
      </c>
      <c r="B60" s="21">
        <v>8</v>
      </c>
      <c r="C60" s="103"/>
      <c r="D60" s="104">
        <v>15</v>
      </c>
      <c r="E60" s="104"/>
      <c r="F60" s="8"/>
      <c r="G60" s="17" t="s">
        <v>132</v>
      </c>
      <c r="I60"/>
      <c r="J60"/>
      <c r="K60"/>
      <c r="L60"/>
    </row>
    <row r="61" spans="1:17" s="16" customFormat="1">
      <c r="A61" s="4" t="s">
        <v>157</v>
      </c>
      <c r="B61" s="21">
        <v>25</v>
      </c>
      <c r="C61" s="103">
        <v>1</v>
      </c>
      <c r="D61" s="104">
        <v>1</v>
      </c>
      <c r="E61" s="104"/>
      <c r="F61" s="8"/>
      <c r="G61" s="17" t="s">
        <v>133</v>
      </c>
      <c r="I61" s="2"/>
      <c r="J61" s="2"/>
      <c r="K61" s="2"/>
      <c r="L61" s="2"/>
      <c r="M61"/>
      <c r="O61"/>
      <c r="P61"/>
      <c r="Q61"/>
    </row>
    <row r="62" spans="1:17" s="2" customFormat="1">
      <c r="A62" s="4" t="s">
        <v>135</v>
      </c>
      <c r="B62" s="24">
        <v>6</v>
      </c>
      <c r="C62" s="103">
        <v>1</v>
      </c>
      <c r="D62" s="104">
        <v>1</v>
      </c>
      <c r="E62" s="104"/>
      <c r="F62" s="8"/>
      <c r="G62" s="17" t="s">
        <v>136</v>
      </c>
      <c r="I62"/>
      <c r="J62"/>
      <c r="K62"/>
      <c r="L62"/>
      <c r="N62"/>
    </row>
    <row r="63" spans="1:17" s="16" customFormat="1">
      <c r="A63" s="4" t="s">
        <v>138</v>
      </c>
      <c r="B63" s="21">
        <v>10</v>
      </c>
      <c r="C63" s="103">
        <v>3</v>
      </c>
      <c r="D63" s="104">
        <v>1</v>
      </c>
      <c r="E63" s="104"/>
      <c r="F63" s="8"/>
      <c r="G63" s="17" t="s">
        <v>137</v>
      </c>
      <c r="I63"/>
      <c r="J63"/>
      <c r="K63"/>
      <c r="L63"/>
      <c r="M63"/>
      <c r="N63" s="2"/>
      <c r="O63"/>
      <c r="P63"/>
      <c r="Q63"/>
    </row>
    <row r="64" spans="1:17" s="16" customFormat="1">
      <c r="A64" s="4" t="s">
        <v>139</v>
      </c>
      <c r="B64" s="21">
        <v>12</v>
      </c>
      <c r="C64" s="103">
        <v>1</v>
      </c>
      <c r="D64" s="104"/>
      <c r="E64" s="104"/>
      <c r="F64" s="8"/>
      <c r="G64" s="17" t="s">
        <v>140</v>
      </c>
      <c r="I64"/>
      <c r="J64"/>
      <c r="K64"/>
      <c r="L64"/>
      <c r="M64"/>
    </row>
    <row r="65" spans="1:17" s="16" customFormat="1">
      <c r="A65" s="4" t="s">
        <v>141</v>
      </c>
      <c r="B65" s="21">
        <v>15</v>
      </c>
      <c r="C65" s="103">
        <v>3</v>
      </c>
      <c r="D65" s="104"/>
      <c r="E65" s="104"/>
      <c r="F65" s="8"/>
      <c r="G65" s="17" t="s">
        <v>142</v>
      </c>
      <c r="I65"/>
      <c r="J65"/>
      <c r="K65"/>
      <c r="L65"/>
      <c r="M65"/>
    </row>
    <row r="66" spans="1:17" s="16" customFormat="1">
      <c r="A66" s="4" t="s">
        <v>155</v>
      </c>
      <c r="B66" s="20">
        <v>10</v>
      </c>
      <c r="C66" s="103">
        <v>1</v>
      </c>
      <c r="D66" s="103">
        <v>1</v>
      </c>
      <c r="E66" s="103" t="s">
        <v>146</v>
      </c>
      <c r="F66" s="8"/>
      <c r="G66" s="17" t="s">
        <v>153</v>
      </c>
      <c r="I66"/>
      <c r="J66"/>
      <c r="K66"/>
      <c r="L66"/>
      <c r="M66"/>
    </row>
    <row r="67" spans="1:17" s="16" customFormat="1">
      <c r="A67" s="4" t="s">
        <v>156</v>
      </c>
      <c r="B67" s="20">
        <v>20</v>
      </c>
      <c r="C67" s="22">
        <v>3</v>
      </c>
      <c r="D67" s="22">
        <v>1</v>
      </c>
      <c r="E67" s="22"/>
      <c r="F67" s="8"/>
      <c r="G67" s="17" t="s">
        <v>154</v>
      </c>
      <c r="M67"/>
    </row>
    <row r="68" spans="1:17" s="16" customFormat="1">
      <c r="A68" s="31" t="s">
        <v>159</v>
      </c>
      <c r="B68" s="32">
        <v>15</v>
      </c>
      <c r="C68" s="89" t="s">
        <v>165</v>
      </c>
      <c r="D68" s="90"/>
      <c r="E68" s="90"/>
      <c r="F68" s="91"/>
      <c r="G68" s="33" t="s">
        <v>162</v>
      </c>
    </row>
    <row r="69" spans="1:17" s="16" customFormat="1">
      <c r="A69" s="31" t="s">
        <v>160</v>
      </c>
      <c r="B69" s="32">
        <v>15</v>
      </c>
      <c r="C69" s="89" t="s">
        <v>165</v>
      </c>
      <c r="D69" s="90"/>
      <c r="E69" s="90"/>
      <c r="F69" s="91"/>
      <c r="G69" s="33" t="s">
        <v>163</v>
      </c>
      <c r="I69"/>
      <c r="J69"/>
      <c r="K69"/>
      <c r="L69"/>
    </row>
    <row r="70" spans="1:17" s="16" customFormat="1">
      <c r="A70" s="31" t="s">
        <v>161</v>
      </c>
      <c r="B70" s="32">
        <v>15</v>
      </c>
      <c r="C70" s="89" t="s">
        <v>165</v>
      </c>
      <c r="D70" s="90"/>
      <c r="E70" s="90"/>
      <c r="F70" s="91"/>
      <c r="G70" s="33" t="s">
        <v>164</v>
      </c>
      <c r="M70"/>
    </row>
    <row r="71" spans="1:17" s="16" customFormat="1">
      <c r="A71" s="31" t="s">
        <v>145</v>
      </c>
      <c r="B71" s="34">
        <v>15</v>
      </c>
      <c r="C71" s="89" t="s">
        <v>165</v>
      </c>
      <c r="D71" s="90"/>
      <c r="E71" s="90"/>
      <c r="F71" s="91"/>
      <c r="G71" s="33" t="s">
        <v>143</v>
      </c>
      <c r="N71"/>
      <c r="O71"/>
      <c r="P71"/>
      <c r="Q71"/>
    </row>
    <row r="72" spans="1:17" s="16" customFormat="1">
      <c r="A72" s="31" t="s">
        <v>147</v>
      </c>
      <c r="B72" s="32">
        <v>25</v>
      </c>
      <c r="C72" s="89" t="s">
        <v>165</v>
      </c>
      <c r="D72" s="90"/>
      <c r="E72" s="90"/>
      <c r="F72" s="91"/>
      <c r="G72" s="33" t="s">
        <v>144</v>
      </c>
      <c r="N72" s="2"/>
      <c r="O72" s="2"/>
      <c r="P72" s="2"/>
      <c r="Q72" s="2"/>
    </row>
    <row r="73" spans="1:17">
      <c r="A73" s="30" t="s">
        <v>65</v>
      </c>
      <c r="B73" s="21">
        <v>10</v>
      </c>
      <c r="C73" s="22">
        <v>1</v>
      </c>
      <c r="D73" s="104">
        <v>1</v>
      </c>
      <c r="E73" s="8"/>
      <c r="F73" s="8"/>
      <c r="G73" s="17" t="s">
        <v>226</v>
      </c>
      <c r="M73" s="16"/>
    </row>
    <row r="74" spans="1:17" s="2" customFormat="1">
      <c r="A74" s="7" t="s">
        <v>71</v>
      </c>
      <c r="B74" s="20">
        <f>SUM(B18:B73)</f>
        <v>588</v>
      </c>
      <c r="C74" s="8">
        <f>SUM(C18:C73)</f>
        <v>82</v>
      </c>
      <c r="D74" s="8">
        <f>SUM(D18:D73)</f>
        <v>193</v>
      </c>
      <c r="E74" s="8">
        <f>SUM(E18:E73)</f>
        <v>44</v>
      </c>
      <c r="F74" s="8">
        <f>SUM(F18:F73)</f>
        <v>2</v>
      </c>
      <c r="I74"/>
      <c r="J74"/>
      <c r="K74"/>
      <c r="L74"/>
      <c r="M74"/>
      <c r="N74"/>
      <c r="O74"/>
      <c r="P74"/>
      <c r="Q74"/>
    </row>
    <row r="75" spans="1:17">
      <c r="A75" s="3" t="s">
        <v>46</v>
      </c>
      <c r="B75" s="3" t="s">
        <v>116</v>
      </c>
      <c r="C75" s="14" t="s">
        <v>69</v>
      </c>
      <c r="D75" s="14" t="s">
        <v>66</v>
      </c>
      <c r="E75" s="14" t="s">
        <v>67</v>
      </c>
      <c r="F75" s="15" t="s">
        <v>74</v>
      </c>
      <c r="G75" s="94" t="s">
        <v>233</v>
      </c>
    </row>
    <row r="76" spans="1:17">
      <c r="A76" s="10" t="s">
        <v>47</v>
      </c>
      <c r="B76" s="23">
        <v>12</v>
      </c>
      <c r="C76" s="104">
        <v>2</v>
      </c>
      <c r="D76" s="104">
        <v>2</v>
      </c>
      <c r="E76" s="104"/>
      <c r="F76" s="104"/>
    </row>
    <row r="77" spans="1:17">
      <c r="A77" s="10" t="s">
        <v>48</v>
      </c>
      <c r="B77" s="23">
        <v>18</v>
      </c>
      <c r="C77" s="104">
        <v>3</v>
      </c>
      <c r="D77" s="104">
        <v>3</v>
      </c>
      <c r="E77" s="104"/>
      <c r="F77" s="104"/>
      <c r="I77" s="16"/>
      <c r="J77" s="16"/>
      <c r="K77" s="16"/>
      <c r="L77" s="16"/>
    </row>
    <row r="78" spans="1:17">
      <c r="A78" s="10" t="s">
        <v>49</v>
      </c>
      <c r="B78" s="23">
        <v>12</v>
      </c>
      <c r="C78" s="104">
        <v>2</v>
      </c>
      <c r="D78" s="104">
        <v>2</v>
      </c>
      <c r="E78" s="104"/>
      <c r="F78" s="104"/>
      <c r="I78" s="16"/>
      <c r="J78" s="16"/>
      <c r="K78" s="16"/>
      <c r="L78" s="16"/>
      <c r="M78" s="16"/>
      <c r="N78" s="16"/>
      <c r="O78" s="16"/>
      <c r="P78" s="16"/>
      <c r="Q78" s="16"/>
    </row>
    <row r="79" spans="1:17">
      <c r="A79" s="10" t="s">
        <v>50</v>
      </c>
      <c r="B79" s="23">
        <v>12</v>
      </c>
      <c r="C79" s="104">
        <v>2</v>
      </c>
      <c r="D79" s="104">
        <v>2</v>
      </c>
      <c r="E79" s="104"/>
      <c r="F79" s="104"/>
      <c r="M79" s="16"/>
      <c r="N79" s="16"/>
      <c r="O79" s="16"/>
      <c r="P79" s="16"/>
      <c r="Q79" s="16"/>
    </row>
    <row r="80" spans="1:17" s="16" customFormat="1">
      <c r="A80" s="10" t="s">
        <v>151</v>
      </c>
      <c r="B80" s="23">
        <v>12</v>
      </c>
      <c r="C80" s="104">
        <v>2</v>
      </c>
      <c r="D80" s="104">
        <v>2</v>
      </c>
      <c r="E80" s="104"/>
      <c r="F80" s="104"/>
      <c r="M80"/>
      <c r="N80"/>
      <c r="O80"/>
      <c r="P80"/>
      <c r="Q80"/>
    </row>
    <row r="81" spans="1:17" s="16" customFormat="1">
      <c r="A81" s="10" t="s">
        <v>168</v>
      </c>
      <c r="B81" s="23">
        <v>12</v>
      </c>
      <c r="C81" s="104">
        <v>2</v>
      </c>
      <c r="D81" s="104">
        <v>2</v>
      </c>
      <c r="E81" s="104"/>
      <c r="F81" s="104"/>
    </row>
    <row r="82" spans="1:17">
      <c r="A82" s="10" t="s">
        <v>51</v>
      </c>
      <c r="B82" s="23">
        <v>8</v>
      </c>
      <c r="C82" s="104"/>
      <c r="D82" s="104">
        <v>15</v>
      </c>
      <c r="E82" s="104"/>
      <c r="F82" s="104"/>
      <c r="M82" s="16"/>
      <c r="N82" s="16"/>
      <c r="O82" s="16"/>
      <c r="P82" s="16"/>
      <c r="Q82" s="16"/>
    </row>
    <row r="83" spans="1:17" s="16" customFormat="1">
      <c r="A83" s="10" t="s">
        <v>128</v>
      </c>
      <c r="B83" s="23">
        <v>8</v>
      </c>
      <c r="C83" s="104"/>
      <c r="D83" s="104">
        <v>15</v>
      </c>
      <c r="E83" s="104"/>
      <c r="F83" s="104"/>
      <c r="I83"/>
      <c r="J83"/>
      <c r="K83"/>
      <c r="L83"/>
      <c r="M83"/>
    </row>
    <row r="84" spans="1:17" s="16" customFormat="1">
      <c r="A84" s="10" t="s">
        <v>150</v>
      </c>
      <c r="B84" s="23">
        <v>8</v>
      </c>
      <c r="C84" s="104"/>
      <c r="D84" s="104">
        <v>15</v>
      </c>
      <c r="E84" s="104"/>
      <c r="F84" s="104"/>
      <c r="I84"/>
      <c r="J84"/>
      <c r="K84"/>
      <c r="L84"/>
      <c r="M84"/>
      <c r="N84"/>
      <c r="O84"/>
      <c r="P84"/>
      <c r="Q84"/>
    </row>
    <row r="85" spans="1:17" s="16" customFormat="1">
      <c r="A85" s="10" t="s">
        <v>167</v>
      </c>
      <c r="B85" s="23">
        <v>8</v>
      </c>
      <c r="C85" s="104"/>
      <c r="D85" s="104">
        <v>15</v>
      </c>
      <c r="E85" s="104"/>
      <c r="F85" s="104"/>
      <c r="I85"/>
      <c r="J85"/>
      <c r="K85"/>
      <c r="L85"/>
      <c r="M85"/>
      <c r="N85"/>
      <c r="O85"/>
      <c r="P85"/>
      <c r="Q85"/>
    </row>
    <row r="86" spans="1:17">
      <c r="A86" s="10" t="s">
        <v>52</v>
      </c>
      <c r="B86" s="23">
        <v>25</v>
      </c>
      <c r="C86" s="104">
        <v>6</v>
      </c>
      <c r="D86" s="104">
        <v>5</v>
      </c>
      <c r="E86" s="104">
        <v>1</v>
      </c>
      <c r="F86" s="104"/>
      <c r="I86" s="16"/>
      <c r="J86" s="16"/>
      <c r="K86" s="16"/>
      <c r="L86" s="16"/>
      <c r="M86" s="16"/>
      <c r="O86" s="16"/>
      <c r="P86" s="16"/>
      <c r="Q86" s="16"/>
    </row>
    <row r="87" spans="1:17">
      <c r="A87" s="10" t="s">
        <v>53</v>
      </c>
      <c r="B87" s="23">
        <v>30</v>
      </c>
      <c r="C87" s="104">
        <v>12</v>
      </c>
      <c r="D87" s="104">
        <v>5</v>
      </c>
      <c r="E87" s="104">
        <v>1</v>
      </c>
      <c r="F87" s="104"/>
      <c r="I87" s="16"/>
      <c r="J87" s="16"/>
      <c r="K87" s="16"/>
      <c r="L87" s="16"/>
      <c r="M87" s="16"/>
      <c r="N87" s="16"/>
      <c r="O87" s="16"/>
      <c r="P87" s="16"/>
      <c r="Q87" s="16"/>
    </row>
    <row r="88" spans="1:17">
      <c r="A88" s="10" t="s">
        <v>54</v>
      </c>
      <c r="B88" s="23">
        <v>25</v>
      </c>
      <c r="C88" s="104">
        <v>6</v>
      </c>
      <c r="D88" s="104">
        <v>5</v>
      </c>
      <c r="E88" s="104">
        <v>1</v>
      </c>
      <c r="F88" s="104"/>
      <c r="I88" s="16"/>
      <c r="J88" s="16"/>
      <c r="K88" s="16"/>
      <c r="L88" s="16"/>
      <c r="M88" s="16"/>
      <c r="N88" s="16"/>
      <c r="O88" s="16"/>
      <c r="P88" s="16"/>
      <c r="Q88" s="16"/>
    </row>
    <row r="89" spans="1:17">
      <c r="A89" s="10" t="s">
        <v>55</v>
      </c>
      <c r="B89" s="23">
        <v>25</v>
      </c>
      <c r="C89" s="104">
        <v>6</v>
      </c>
      <c r="D89" s="104">
        <v>5</v>
      </c>
      <c r="E89" s="104">
        <v>1</v>
      </c>
      <c r="F89" s="104"/>
      <c r="N89" s="16"/>
    </row>
    <row r="90" spans="1:17" s="16" customFormat="1">
      <c r="A90" s="10" t="s">
        <v>118</v>
      </c>
      <c r="B90" s="23">
        <v>25</v>
      </c>
      <c r="C90" s="104">
        <v>6</v>
      </c>
      <c r="D90" s="104">
        <v>5</v>
      </c>
      <c r="E90" s="104">
        <v>1</v>
      </c>
      <c r="F90" s="104"/>
      <c r="I90" s="2"/>
      <c r="J90" s="2"/>
      <c r="K90" s="2"/>
      <c r="L90" s="2"/>
      <c r="M90" s="2"/>
      <c r="N90"/>
      <c r="O90" s="2"/>
      <c r="P90" s="2"/>
      <c r="Q90" s="2"/>
    </row>
    <row r="91" spans="1:17" s="16" customFormat="1">
      <c r="A91" s="10" t="s">
        <v>129</v>
      </c>
      <c r="B91" s="23">
        <v>30</v>
      </c>
      <c r="C91" s="104">
        <v>12</v>
      </c>
      <c r="D91" s="104">
        <v>5</v>
      </c>
      <c r="E91" s="104">
        <v>1</v>
      </c>
      <c r="F91" s="104"/>
      <c r="N91" s="2"/>
    </row>
    <row r="92" spans="1:17">
      <c r="A92" s="10" t="s">
        <v>56</v>
      </c>
      <c r="B92" s="23">
        <v>35</v>
      </c>
      <c r="C92" s="104">
        <v>6</v>
      </c>
      <c r="D92" s="104">
        <v>30</v>
      </c>
      <c r="E92" s="104">
        <v>18</v>
      </c>
      <c r="F92" s="104"/>
      <c r="N92" s="16"/>
    </row>
    <row r="93" spans="1:17" s="16" customFormat="1">
      <c r="A93" s="10" t="s">
        <v>152</v>
      </c>
      <c r="B93" s="23">
        <v>35</v>
      </c>
      <c r="C93" s="104">
        <v>6</v>
      </c>
      <c r="D93" s="104">
        <v>30</v>
      </c>
      <c r="E93" s="104">
        <v>18</v>
      </c>
      <c r="F93" s="104"/>
      <c r="I93"/>
      <c r="J93"/>
      <c r="K93"/>
      <c r="L93"/>
      <c r="M93"/>
      <c r="N93"/>
      <c r="O93"/>
      <c r="P93"/>
      <c r="Q93"/>
    </row>
    <row r="94" spans="1:17" s="16" customFormat="1">
      <c r="A94" s="10" t="s">
        <v>158</v>
      </c>
      <c r="B94" s="23">
        <v>35</v>
      </c>
      <c r="C94" s="104">
        <v>6</v>
      </c>
      <c r="D94" s="104">
        <v>30</v>
      </c>
      <c r="E94" s="104">
        <v>18</v>
      </c>
      <c r="F94" s="104"/>
      <c r="N94"/>
    </row>
    <row r="95" spans="1:17">
      <c r="A95" s="10" t="s">
        <v>57</v>
      </c>
      <c r="B95" s="23">
        <v>12</v>
      </c>
      <c r="C95" s="104">
        <v>3</v>
      </c>
      <c r="D95" s="104">
        <v>3</v>
      </c>
      <c r="E95" s="104"/>
      <c r="F95" s="104"/>
      <c r="N95" s="16"/>
    </row>
    <row r="96" spans="1:17">
      <c r="A96" s="10" t="s">
        <v>58</v>
      </c>
      <c r="B96" s="23">
        <v>10</v>
      </c>
      <c r="C96" s="104">
        <v>1</v>
      </c>
      <c r="D96" s="104">
        <v>1</v>
      </c>
      <c r="E96" s="104"/>
      <c r="F96" s="104"/>
    </row>
    <row r="97" spans="1:17">
      <c r="A97" s="10" t="s">
        <v>59</v>
      </c>
      <c r="B97" s="23">
        <v>15</v>
      </c>
      <c r="C97" s="104">
        <v>3</v>
      </c>
      <c r="D97" s="104">
        <v>3</v>
      </c>
      <c r="E97" s="104"/>
      <c r="F97" s="104"/>
      <c r="I97" s="16"/>
      <c r="J97" s="16"/>
      <c r="K97" s="16"/>
      <c r="L97" s="16"/>
      <c r="M97" s="16"/>
      <c r="O97" s="16"/>
      <c r="P97" s="16"/>
      <c r="Q97" s="16"/>
    </row>
    <row r="98" spans="1:17" s="16" customFormat="1">
      <c r="A98" s="10" t="s">
        <v>123</v>
      </c>
      <c r="B98" s="23">
        <v>10</v>
      </c>
      <c r="C98" s="104">
        <v>1</v>
      </c>
      <c r="D98" s="104">
        <v>1</v>
      </c>
      <c r="E98" s="104"/>
      <c r="F98" s="104"/>
      <c r="I98" s="2"/>
      <c r="J98" s="2"/>
      <c r="K98" s="2"/>
      <c r="L98" s="2"/>
      <c r="M98" s="2"/>
      <c r="O98" s="2"/>
      <c r="P98" s="2"/>
      <c r="Q98" s="2"/>
    </row>
    <row r="99" spans="1:17" s="16" customFormat="1">
      <c r="A99" s="10" t="s">
        <v>166</v>
      </c>
      <c r="B99" s="23">
        <v>15</v>
      </c>
      <c r="C99" s="104">
        <v>3</v>
      </c>
      <c r="D99" s="104">
        <v>1</v>
      </c>
      <c r="E99" s="104"/>
      <c r="F99" s="104"/>
      <c r="I99"/>
      <c r="J99"/>
      <c r="K99"/>
      <c r="L99"/>
      <c r="M99"/>
      <c r="N99" s="2"/>
      <c r="O99"/>
      <c r="P99"/>
      <c r="Q99"/>
    </row>
    <row r="100" spans="1:17" s="16" customFormat="1">
      <c r="A100" s="10" t="s">
        <v>149</v>
      </c>
      <c r="B100" s="23">
        <v>18</v>
      </c>
      <c r="C100" s="104">
        <v>3</v>
      </c>
      <c r="D100" s="104">
        <v>1</v>
      </c>
      <c r="E100" s="104"/>
      <c r="F100" s="104"/>
      <c r="I100"/>
      <c r="J100"/>
      <c r="K100"/>
      <c r="L100"/>
      <c r="M100"/>
      <c r="N100"/>
      <c r="O100"/>
      <c r="P100"/>
      <c r="Q100"/>
    </row>
    <row r="101" spans="1:17">
      <c r="A101" s="10" t="s">
        <v>60</v>
      </c>
      <c r="B101" s="23">
        <v>25</v>
      </c>
      <c r="C101" s="104">
        <v>1</v>
      </c>
      <c r="D101" s="104">
        <v>1</v>
      </c>
      <c r="E101" s="104"/>
      <c r="F101" s="104"/>
    </row>
    <row r="102" spans="1:17" s="2" customFormat="1">
      <c r="A102" s="10" t="s">
        <v>68</v>
      </c>
      <c r="B102" s="23">
        <v>20</v>
      </c>
      <c r="C102" s="104">
        <v>1</v>
      </c>
      <c r="D102" s="104">
        <v>1</v>
      </c>
      <c r="E102" s="104"/>
      <c r="F102" s="104"/>
      <c r="I102"/>
      <c r="J102"/>
      <c r="K102"/>
      <c r="L102"/>
      <c r="M102"/>
      <c r="N102"/>
      <c r="O102"/>
      <c r="P102"/>
      <c r="Q102"/>
    </row>
    <row r="103" spans="1:17" s="16" customFormat="1">
      <c r="A103" s="10" t="s">
        <v>124</v>
      </c>
      <c r="B103" s="23">
        <v>20</v>
      </c>
      <c r="C103" s="104">
        <v>1</v>
      </c>
      <c r="D103" s="104">
        <v>1</v>
      </c>
      <c r="E103" s="104"/>
      <c r="F103" s="104"/>
      <c r="I103"/>
      <c r="J103"/>
      <c r="K103"/>
      <c r="L103"/>
      <c r="M103"/>
      <c r="N103"/>
      <c r="O103"/>
      <c r="P103"/>
      <c r="Q103"/>
    </row>
    <row r="104" spans="1:17">
      <c r="A104" s="10" t="s">
        <v>61</v>
      </c>
      <c r="B104" s="23">
        <v>25</v>
      </c>
      <c r="C104" s="104">
        <v>1</v>
      </c>
      <c r="D104" s="104">
        <v>1</v>
      </c>
      <c r="E104" s="104"/>
      <c r="F104" s="104"/>
    </row>
    <row r="105" spans="1:17">
      <c r="A105" s="10" t="s">
        <v>62</v>
      </c>
      <c r="B105" s="23">
        <v>30</v>
      </c>
      <c r="C105" s="104">
        <v>1</v>
      </c>
      <c r="D105" s="104">
        <v>1</v>
      </c>
      <c r="E105" s="104"/>
      <c r="F105" s="104"/>
    </row>
    <row r="106" spans="1:17" s="16" customFormat="1">
      <c r="A106" s="10" t="s">
        <v>148</v>
      </c>
      <c r="B106" s="23">
        <v>25</v>
      </c>
      <c r="C106" s="104">
        <v>1</v>
      </c>
      <c r="D106" s="104">
        <v>1</v>
      </c>
      <c r="E106" s="104"/>
      <c r="F106" s="104"/>
      <c r="I106"/>
      <c r="J106"/>
      <c r="K106"/>
      <c r="L106"/>
      <c r="M106"/>
      <c r="N106"/>
      <c r="O106"/>
      <c r="P106"/>
      <c r="Q106"/>
    </row>
    <row r="107" spans="1:17">
      <c r="A107" s="10" t="s">
        <v>63</v>
      </c>
      <c r="B107" s="23">
        <v>18</v>
      </c>
      <c r="C107" s="104"/>
      <c r="D107" s="104"/>
      <c r="E107" s="104"/>
      <c r="F107" s="104">
        <v>8</v>
      </c>
    </row>
    <row r="108" spans="1:17">
      <c r="A108" s="10" t="s">
        <v>64</v>
      </c>
      <c r="B108" s="23">
        <v>16</v>
      </c>
      <c r="C108" s="8"/>
      <c r="D108" s="11"/>
      <c r="E108" s="8"/>
      <c r="F108" s="8">
        <v>6</v>
      </c>
    </row>
    <row r="109" spans="1:17" s="16" customFormat="1">
      <c r="A109" s="10"/>
      <c r="B109" s="23"/>
      <c r="C109" s="8"/>
      <c r="D109" s="8"/>
      <c r="E109" s="8"/>
      <c r="F109" s="8"/>
      <c r="I109"/>
      <c r="J109"/>
      <c r="K109"/>
      <c r="L109"/>
      <c r="M109"/>
      <c r="N109"/>
      <c r="O109"/>
      <c r="P109"/>
      <c r="Q109"/>
    </row>
    <row r="110" spans="1:17" s="2" customFormat="1">
      <c r="A110" s="28" t="s">
        <v>134</v>
      </c>
      <c r="B110" s="29">
        <v>50</v>
      </c>
      <c r="C110" s="8"/>
      <c r="D110" s="8"/>
      <c r="E110" s="8"/>
      <c r="F110" s="8"/>
      <c r="I110"/>
      <c r="J110"/>
      <c r="K110"/>
      <c r="L110"/>
      <c r="M110"/>
      <c r="N110"/>
      <c r="O110"/>
      <c r="P110"/>
      <c r="Q110"/>
    </row>
    <row r="111" spans="1:17">
      <c r="A111" s="12" t="s">
        <v>70</v>
      </c>
      <c r="B111" s="23">
        <f>SUM(B76:B110)</f>
        <v>684</v>
      </c>
      <c r="C111" s="8">
        <f>SUM(C76:C110)</f>
        <v>99</v>
      </c>
      <c r="D111" s="8">
        <f>SUM(D76:D110)</f>
        <v>209</v>
      </c>
      <c r="E111" s="8">
        <f>SUM(E76:E110)</f>
        <v>60</v>
      </c>
      <c r="F111" s="8">
        <f>SUM(F76:F110)</f>
        <v>14</v>
      </c>
    </row>
    <row r="112" spans="1:17">
      <c r="A112" s="92" t="s">
        <v>232</v>
      </c>
      <c r="B112" s="93"/>
      <c r="C112" s="93"/>
      <c r="D112" s="93"/>
      <c r="E112" s="93"/>
      <c r="F112" s="93"/>
    </row>
  </sheetData>
  <mergeCells count="7">
    <mergeCell ref="C72:F72"/>
    <mergeCell ref="A112:F112"/>
    <mergeCell ref="I2:Q2"/>
    <mergeCell ref="C68:F68"/>
    <mergeCell ref="C69:F69"/>
    <mergeCell ref="C70:F70"/>
    <mergeCell ref="C71:F71"/>
  </mergeCells>
  <pageMargins left="0.7" right="0.7" top="0.75" bottom="0.75" header="0.3" footer="0.3"/>
  <pageSetup paperSize="9" orientation="portrait" r:id="rId1"/>
  <ignoredErrors>
    <ignoredError sqref="Q38 Q4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 Sam Kok Loon</dc:creator>
  <cp:lastModifiedBy>l.skolasinski</cp:lastModifiedBy>
  <dcterms:created xsi:type="dcterms:W3CDTF">2013-11-14T00:42:00Z</dcterms:created>
  <dcterms:modified xsi:type="dcterms:W3CDTF">2013-11-25T14:20:08Z</dcterms:modified>
</cp:coreProperties>
</file>